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cottignies\Downloads\"/>
    </mc:Choice>
  </mc:AlternateContent>
  <xr:revisionPtr revIDLastSave="0" documentId="8_{E79EDEFF-C7F9-413C-BAF3-459130237B45}" xr6:coauthVersionLast="47" xr6:coauthVersionMax="47" xr10:uidLastSave="{00000000-0000-0000-0000-000000000000}"/>
  <bookViews>
    <workbookView xWindow="-120" yWindow="-120" windowWidth="29040" windowHeight="15840" activeTab="2" xr2:uid="{4F27356E-2F46-4DC1-98C8-E6FC530B269F}"/>
  </bookViews>
  <sheets>
    <sheet name="Suivi Individuel" sheetId="1" r:id="rId1"/>
    <sheet name="AMT" sheetId="2" r:id="rId2"/>
    <sheet name="Charge globa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3" l="1"/>
  <c r="D64" i="1"/>
  <c r="E13" i="2"/>
  <c r="B15" i="1"/>
  <c r="B57" i="2"/>
  <c r="B53" i="2"/>
  <c r="B49" i="2"/>
  <c r="B47" i="2"/>
  <c r="B44" i="2"/>
  <c r="E75" i="1"/>
  <c r="B25" i="1"/>
  <c r="B11" i="1" s="1"/>
  <c r="B17" i="1"/>
  <c r="D60" i="3"/>
  <c r="E60" i="3"/>
  <c r="F60" i="3"/>
  <c r="A22" i="3"/>
  <c r="A60" i="3" s="1"/>
  <c r="A99" i="3" s="1"/>
  <c r="H78" i="1"/>
  <c r="G78" i="1"/>
  <c r="F78" i="1"/>
  <c r="E71" i="1"/>
  <c r="I77" i="1"/>
  <c r="G22" i="3" s="1"/>
  <c r="G60" i="3" s="1"/>
  <c r="E77" i="1"/>
  <c r="C22" i="3" s="1"/>
  <c r="C60" i="3" s="1"/>
  <c r="D76" i="1"/>
  <c r="D75" i="1"/>
  <c r="D77" i="1"/>
  <c r="B22" i="3" s="1"/>
  <c r="B60" i="3" s="1"/>
  <c r="B14" i="1" l="1"/>
  <c r="B61" i="1"/>
  <c r="E47" i="2"/>
  <c r="F61" i="3" l="1"/>
  <c r="E61" i="3"/>
  <c r="D61" i="3"/>
  <c r="A25" i="3" l="1"/>
  <c r="A63" i="3" s="1"/>
  <c r="A102" i="3" s="1"/>
  <c r="H25" i="3"/>
  <c r="H63" i="3" s="1"/>
  <c r="A26" i="3"/>
  <c r="A64" i="3" s="1"/>
  <c r="A103" i="3" s="1"/>
  <c r="H26" i="3"/>
  <c r="H64" i="3" s="1"/>
  <c r="A27" i="3"/>
  <c r="A65" i="3" s="1"/>
  <c r="A104" i="3" s="1"/>
  <c r="H27" i="3"/>
  <c r="H65" i="3" s="1"/>
  <c r="A28" i="3"/>
  <c r="A66" i="3" s="1"/>
  <c r="A105" i="3" s="1"/>
  <c r="H28" i="3"/>
  <c r="H66" i="3" s="1"/>
  <c r="A29" i="3"/>
  <c r="A67" i="3" s="1"/>
  <c r="A106" i="3" s="1"/>
  <c r="H29" i="3"/>
  <c r="H67" i="3" s="1"/>
  <c r="A30" i="3"/>
  <c r="A68" i="3" s="1"/>
  <c r="A107" i="3" s="1"/>
  <c r="H30" i="3"/>
  <c r="H68" i="3" s="1"/>
  <c r="A31" i="3"/>
  <c r="A69" i="3" s="1"/>
  <c r="A108" i="3" s="1"/>
  <c r="H31" i="3"/>
  <c r="H69" i="3" s="1"/>
  <c r="A32" i="3"/>
  <c r="A70" i="3" s="1"/>
  <c r="A109" i="3" s="1"/>
  <c r="H32" i="3"/>
  <c r="H70" i="3" s="1"/>
  <c r="A33" i="3"/>
  <c r="A71" i="3" s="1"/>
  <c r="A110" i="3" s="1"/>
  <c r="H33" i="3"/>
  <c r="H71" i="3" s="1"/>
  <c r="A34" i="3"/>
  <c r="A72" i="3" s="1"/>
  <c r="A111" i="3" s="1"/>
  <c r="H34" i="3"/>
  <c r="H72" i="3" s="1"/>
  <c r="A35" i="3"/>
  <c r="A73" i="3" s="1"/>
  <c r="A112" i="3" s="1"/>
  <c r="H35" i="3"/>
  <c r="H73" i="3" s="1"/>
  <c r="A36" i="3"/>
  <c r="A74" i="3" s="1"/>
  <c r="A113" i="3" s="1"/>
  <c r="H36" i="3"/>
  <c r="H74" i="3" s="1"/>
  <c r="A37" i="3"/>
  <c r="A75" i="3" s="1"/>
  <c r="A114" i="3" s="1"/>
  <c r="H37" i="3"/>
  <c r="H75" i="3" s="1"/>
  <c r="A38" i="3"/>
  <c r="A76" i="3" s="1"/>
  <c r="A115" i="3" s="1"/>
  <c r="H38" i="3"/>
  <c r="H76" i="3" s="1"/>
  <c r="A39" i="3"/>
  <c r="A77" i="3" s="1"/>
  <c r="A116" i="3" s="1"/>
  <c r="H39" i="3"/>
  <c r="H77" i="3" s="1"/>
  <c r="A40" i="3"/>
  <c r="A78" i="3" s="1"/>
  <c r="A117" i="3" s="1"/>
  <c r="H40" i="3"/>
  <c r="H78" i="3" s="1"/>
  <c r="J78" i="2"/>
  <c r="G31" i="3" s="1"/>
  <c r="G69" i="3" s="1"/>
  <c r="E77" i="2"/>
  <c r="B30" i="3" s="1"/>
  <c r="B68" i="3" s="1"/>
  <c r="E57" i="2"/>
  <c r="E82" i="2" s="1"/>
  <c r="B35" i="3" s="1"/>
  <c r="B73" i="3" s="1"/>
  <c r="I49" i="2"/>
  <c r="I78" i="2" s="1"/>
  <c r="F31" i="3" s="1"/>
  <c r="F69" i="3" s="1"/>
  <c r="H49" i="2"/>
  <c r="H78" i="2" s="1"/>
  <c r="E31" i="3" s="1"/>
  <c r="E69" i="3" s="1"/>
  <c r="G49" i="2"/>
  <c r="G78" i="2" s="1"/>
  <c r="D31" i="3" s="1"/>
  <c r="D69" i="3" s="1"/>
  <c r="F49" i="2"/>
  <c r="F78" i="2" s="1"/>
  <c r="C31" i="3" s="1"/>
  <c r="C69" i="3" s="1"/>
  <c r="E49" i="2"/>
  <c r="E78" i="2" s="1"/>
  <c r="B31" i="3" s="1"/>
  <c r="B69" i="3" s="1"/>
  <c r="J57" i="2" l="1"/>
  <c r="J82" i="2" s="1"/>
  <c r="G35" i="3" s="1"/>
  <c r="G73" i="3" s="1"/>
  <c r="I69" i="3"/>
  <c r="I31" i="3"/>
  <c r="G57" i="2"/>
  <c r="G82" i="2" s="1"/>
  <c r="D35" i="3" s="1"/>
  <c r="D73" i="3" s="1"/>
  <c r="H57" i="2"/>
  <c r="H82" i="2" s="1"/>
  <c r="E35" i="3" s="1"/>
  <c r="E73" i="3" s="1"/>
  <c r="I57" i="2"/>
  <c r="I82" i="2" s="1"/>
  <c r="F35" i="3" s="1"/>
  <c r="F73" i="3" s="1"/>
  <c r="F57" i="2"/>
  <c r="F82" i="2" s="1"/>
  <c r="C35" i="3" s="1"/>
  <c r="C73" i="3" s="1"/>
  <c r="I73" i="3" l="1"/>
  <c r="I35" i="3"/>
  <c r="J71" i="2"/>
  <c r="J72" i="2"/>
  <c r="G25" i="3" s="1"/>
  <c r="G63" i="3" s="1"/>
  <c r="J73" i="2"/>
  <c r="G26" i="3" s="1"/>
  <c r="G64" i="3" s="1"/>
  <c r="J74" i="2"/>
  <c r="G27" i="3" s="1"/>
  <c r="G65" i="3" s="1"/>
  <c r="J75" i="2"/>
  <c r="G28" i="3" s="1"/>
  <c r="G66" i="3" s="1"/>
  <c r="J77" i="2"/>
  <c r="G30" i="3" s="1"/>
  <c r="G68" i="3" s="1"/>
  <c r="J79" i="2"/>
  <c r="G32" i="3" s="1"/>
  <c r="G70" i="3" s="1"/>
  <c r="J81" i="2"/>
  <c r="G34" i="3" s="1"/>
  <c r="G72" i="3" s="1"/>
  <c r="J80" i="2"/>
  <c r="G33" i="3" s="1"/>
  <c r="G71" i="3" s="1"/>
  <c r="J76" i="2"/>
  <c r="G29" i="3" s="1"/>
  <c r="G67" i="3" s="1"/>
  <c r="J84" i="2"/>
  <c r="G37" i="3" s="1"/>
  <c r="G75" i="3" s="1"/>
  <c r="J85" i="2"/>
  <c r="G38" i="3" s="1"/>
  <c r="G76" i="3" s="1"/>
  <c r="J86" i="2"/>
  <c r="G39" i="3" s="1"/>
  <c r="G77" i="3" s="1"/>
  <c r="J87" i="2"/>
  <c r="G40" i="3" s="1"/>
  <c r="G78" i="3" s="1"/>
  <c r="J59" i="2"/>
  <c r="J83" i="2" s="1"/>
  <c r="G36" i="3" s="1"/>
  <c r="G74" i="3" s="1"/>
  <c r="F59" i="3"/>
  <c r="E59" i="3"/>
  <c r="D59" i="3"/>
  <c r="F58" i="3"/>
  <c r="E58" i="3"/>
  <c r="D58" i="3"/>
  <c r="A21" i="3"/>
  <c r="A59" i="3" s="1"/>
  <c r="A98" i="3" s="1"/>
  <c r="I76" i="1"/>
  <c r="G21" i="3" s="1"/>
  <c r="G59" i="3" s="1"/>
  <c r="J75" i="1"/>
  <c r="I71" i="1"/>
  <c r="J71" i="1"/>
  <c r="I72" i="1"/>
  <c r="J72" i="1"/>
  <c r="I73" i="1"/>
  <c r="J73" i="1"/>
  <c r="I74" i="1"/>
  <c r="J74" i="1"/>
  <c r="J70" i="1"/>
  <c r="I70" i="1"/>
  <c r="E76" i="1"/>
  <c r="C21" i="3" s="1"/>
  <c r="C59" i="3" s="1"/>
  <c r="B36" i="1"/>
  <c r="B39" i="1"/>
  <c r="J39" i="1" s="1"/>
  <c r="J76" i="1" s="1"/>
  <c r="H21" i="3" s="1"/>
  <c r="H59" i="3" s="1"/>
  <c r="B31" i="1"/>
  <c r="J82" i="3"/>
  <c r="J88" i="2" l="1"/>
  <c r="B28" i="1"/>
  <c r="H47" i="2" l="1"/>
  <c r="H77" i="2" s="1"/>
  <c r="E30" i="3" s="1"/>
  <c r="E68" i="3" s="1"/>
  <c r="K82" i="3"/>
  <c r="D57" i="3"/>
  <c r="E57" i="3"/>
  <c r="F57" i="3"/>
  <c r="A19" i="3"/>
  <c r="G19" i="3"/>
  <c r="G57" i="3" s="1"/>
  <c r="H19" i="3"/>
  <c r="H57" i="3" s="1"/>
  <c r="D25" i="1"/>
  <c r="D72" i="1" s="1"/>
  <c r="B17" i="3" s="1"/>
  <c r="E31" i="1"/>
  <c r="B19" i="2"/>
  <c r="E19" i="2" s="1"/>
  <c r="B17" i="2"/>
  <c r="E17" i="2" s="1"/>
  <c r="B15" i="2"/>
  <c r="B13" i="2"/>
  <c r="B63" i="2" s="1"/>
  <c r="B10" i="1"/>
  <c r="E15" i="1"/>
  <c r="E67" i="1" s="1"/>
  <c r="C12" i="3" s="1"/>
  <c r="C50" i="3" s="1"/>
  <c r="B8" i="1"/>
  <c r="D8" i="1" s="1"/>
  <c r="B18" i="1"/>
  <c r="D17" i="1"/>
  <c r="D68" i="1" s="1"/>
  <c r="B13" i="3" s="1"/>
  <c r="B51" i="3" s="1"/>
  <c r="E40" i="2"/>
  <c r="E42" i="2"/>
  <c r="E75" i="2" s="1"/>
  <c r="B28" i="3" s="1"/>
  <c r="B66" i="3" s="1"/>
  <c r="F40" i="2"/>
  <c r="F74" i="2" s="1"/>
  <c r="C27" i="3" s="1"/>
  <c r="C65" i="3" s="1"/>
  <c r="F42" i="2"/>
  <c r="G40" i="2"/>
  <c r="G74" i="2" s="1"/>
  <c r="D27" i="3" s="1"/>
  <c r="D65" i="3" s="1"/>
  <c r="H40" i="2"/>
  <c r="H74" i="2" s="1"/>
  <c r="E27" i="3" s="1"/>
  <c r="E65" i="3" s="1"/>
  <c r="H42" i="2"/>
  <c r="H51" i="2"/>
  <c r="H79" i="2" s="1"/>
  <c r="E32" i="3" s="1"/>
  <c r="E70" i="3" s="1"/>
  <c r="I40" i="2"/>
  <c r="I74" i="2" s="1"/>
  <c r="F27" i="3" s="1"/>
  <c r="F65" i="3" s="1"/>
  <c r="I42" i="2"/>
  <c r="I51" i="2"/>
  <c r="I79" i="2" s="1"/>
  <c r="F32" i="3" s="1"/>
  <c r="F70" i="3" s="1"/>
  <c r="I36" i="1"/>
  <c r="G15" i="3"/>
  <c r="G53" i="3" s="1"/>
  <c r="H20" i="3"/>
  <c r="H58" i="3" s="1"/>
  <c r="H15" i="3"/>
  <c r="H53" i="3" s="1"/>
  <c r="D53" i="3"/>
  <c r="E53" i="3"/>
  <c r="A15" i="3"/>
  <c r="A53" i="3" s="1"/>
  <c r="A92" i="3" s="1"/>
  <c r="B20" i="3"/>
  <c r="B58" i="3" s="1"/>
  <c r="E64" i="1"/>
  <c r="E68" i="1"/>
  <c r="C13" i="3" s="1"/>
  <c r="C51" i="3" s="1"/>
  <c r="E69" i="1"/>
  <c r="C14" i="3" s="1"/>
  <c r="C52" i="3" s="1"/>
  <c r="C16" i="3"/>
  <c r="C54" i="3" s="1"/>
  <c r="C20" i="3"/>
  <c r="C58" i="3" s="1"/>
  <c r="I65" i="1"/>
  <c r="G10" i="3" s="1"/>
  <c r="G48" i="3" s="1"/>
  <c r="I64" i="1"/>
  <c r="I66" i="1"/>
  <c r="G11" i="3" s="1"/>
  <c r="G49" i="3" s="1"/>
  <c r="I67" i="1"/>
  <c r="G12" i="3" s="1"/>
  <c r="G50" i="3" s="1"/>
  <c r="I68" i="1"/>
  <c r="G13" i="3" s="1"/>
  <c r="G51" i="3" s="1"/>
  <c r="I69" i="1"/>
  <c r="G14" i="3" s="1"/>
  <c r="G52" i="3" s="1"/>
  <c r="G16" i="3"/>
  <c r="G54" i="3" s="1"/>
  <c r="G17" i="3"/>
  <c r="G55" i="3" s="1"/>
  <c r="G18" i="3"/>
  <c r="G56" i="3" s="1"/>
  <c r="G41" i="3"/>
  <c r="J65" i="1"/>
  <c r="H10" i="3" s="1"/>
  <c r="H48" i="3" s="1"/>
  <c r="J64" i="1"/>
  <c r="J66" i="1"/>
  <c r="H11" i="3" s="1"/>
  <c r="H49" i="3" s="1"/>
  <c r="J67" i="1"/>
  <c r="H12" i="3" s="1"/>
  <c r="H50" i="3" s="1"/>
  <c r="J68" i="1"/>
  <c r="H13" i="3" s="1"/>
  <c r="H51" i="3" s="1"/>
  <c r="J69" i="1"/>
  <c r="H14" i="3" s="1"/>
  <c r="H52" i="3" s="1"/>
  <c r="H16" i="3"/>
  <c r="H54" i="3" s="1"/>
  <c r="H17" i="3"/>
  <c r="H55" i="3" s="1"/>
  <c r="H18" i="3"/>
  <c r="H56" i="3" s="1"/>
  <c r="H41" i="3"/>
  <c r="H79" i="3" s="1"/>
  <c r="G24" i="3"/>
  <c r="G62" i="3" s="1"/>
  <c r="H24" i="3"/>
  <c r="H62" i="3" s="1"/>
  <c r="D47" i="3"/>
  <c r="E47" i="3"/>
  <c r="F47" i="3"/>
  <c r="B23" i="2"/>
  <c r="H23" i="2" s="1"/>
  <c r="B25" i="2"/>
  <c r="I25" i="2" s="1"/>
  <c r="B27" i="2"/>
  <c r="F27" i="2" s="1"/>
  <c r="B29" i="2"/>
  <c r="I29" i="2" s="1"/>
  <c r="B33" i="2"/>
  <c r="G33" i="2" s="1"/>
  <c r="B35" i="2"/>
  <c r="I35" i="2" s="1"/>
  <c r="B37" i="2"/>
  <c r="F37" i="2" s="1"/>
  <c r="H61" i="2"/>
  <c r="H84" i="2" s="1"/>
  <c r="E37" i="3" s="1"/>
  <c r="E75" i="3" s="1"/>
  <c r="E51" i="2"/>
  <c r="E79" i="2" s="1"/>
  <c r="B32" i="3" s="1"/>
  <c r="E55" i="2"/>
  <c r="E81" i="2" s="1"/>
  <c r="B34" i="3" s="1"/>
  <c r="E53" i="2"/>
  <c r="E80" i="2" s="1"/>
  <c r="B33" i="3" s="1"/>
  <c r="E44" i="2"/>
  <c r="E76" i="2" s="1"/>
  <c r="B29" i="3" s="1"/>
  <c r="B67" i="3" s="1"/>
  <c r="E59" i="2"/>
  <c r="E83" i="2" s="1"/>
  <c r="B36" i="3" s="1"/>
  <c r="E86" i="2"/>
  <c r="B39" i="3" s="1"/>
  <c r="E87" i="2"/>
  <c r="B40" i="3" s="1"/>
  <c r="F51" i="2"/>
  <c r="F79" i="2" s="1"/>
  <c r="C32" i="3" s="1"/>
  <c r="C70" i="3" s="1"/>
  <c r="F55" i="2"/>
  <c r="F81" i="2" s="1"/>
  <c r="C34" i="3" s="1"/>
  <c r="C72" i="3" s="1"/>
  <c r="F53" i="2"/>
  <c r="F80" i="2" s="1"/>
  <c r="C33" i="3" s="1"/>
  <c r="C71" i="3" s="1"/>
  <c r="F44" i="2"/>
  <c r="F76" i="2" s="1"/>
  <c r="C29" i="3" s="1"/>
  <c r="C67" i="3" s="1"/>
  <c r="F59" i="2"/>
  <c r="F83" i="2" s="1"/>
  <c r="C36" i="3" s="1"/>
  <c r="C74" i="3" s="1"/>
  <c r="F86" i="2"/>
  <c r="C39" i="3" s="1"/>
  <c r="C77" i="3" s="1"/>
  <c r="F87" i="2"/>
  <c r="C40" i="3" s="1"/>
  <c r="C78" i="3" s="1"/>
  <c r="G42" i="2"/>
  <c r="G51" i="2"/>
  <c r="G79" i="2" s="1"/>
  <c r="D32" i="3" s="1"/>
  <c r="D70" i="3" s="1"/>
  <c r="G55" i="2"/>
  <c r="G81" i="2" s="1"/>
  <c r="D34" i="3" s="1"/>
  <c r="D72" i="3" s="1"/>
  <c r="G53" i="2"/>
  <c r="G80" i="2" s="1"/>
  <c r="D33" i="3" s="1"/>
  <c r="D71" i="3" s="1"/>
  <c r="G44" i="2"/>
  <c r="G76" i="2" s="1"/>
  <c r="D29" i="3" s="1"/>
  <c r="G59" i="2"/>
  <c r="G83" i="2" s="1"/>
  <c r="D36" i="3" s="1"/>
  <c r="D74" i="3" s="1"/>
  <c r="G86" i="2"/>
  <c r="D39" i="3" s="1"/>
  <c r="D77" i="3" s="1"/>
  <c r="G87" i="2"/>
  <c r="D40" i="3" s="1"/>
  <c r="D78" i="3" s="1"/>
  <c r="H55" i="2"/>
  <c r="H81" i="2" s="1"/>
  <c r="E34" i="3" s="1"/>
  <c r="E72" i="3" s="1"/>
  <c r="H53" i="2"/>
  <c r="H80" i="2" s="1"/>
  <c r="E33" i="3" s="1"/>
  <c r="E71" i="3" s="1"/>
  <c r="H44" i="2"/>
  <c r="H76" i="2" s="1"/>
  <c r="E29" i="3" s="1"/>
  <c r="E67" i="3" s="1"/>
  <c r="H59" i="2"/>
  <c r="H83" i="2" s="1"/>
  <c r="E36" i="3" s="1"/>
  <c r="E74" i="3" s="1"/>
  <c r="H86" i="2"/>
  <c r="E39" i="3" s="1"/>
  <c r="E77" i="3" s="1"/>
  <c r="H87" i="2"/>
  <c r="E40" i="3" s="1"/>
  <c r="E78" i="3" s="1"/>
  <c r="I55" i="2"/>
  <c r="I81" i="2" s="1"/>
  <c r="F34" i="3" s="1"/>
  <c r="F72" i="3" s="1"/>
  <c r="I53" i="2"/>
  <c r="I80" i="2" s="1"/>
  <c r="F33" i="3" s="1"/>
  <c r="F71" i="3" s="1"/>
  <c r="I44" i="2"/>
  <c r="I76" i="2" s="1"/>
  <c r="F29" i="3" s="1"/>
  <c r="F67" i="3" s="1"/>
  <c r="I59" i="2"/>
  <c r="I83" i="2" s="1"/>
  <c r="F36" i="3" s="1"/>
  <c r="F74" i="3" s="1"/>
  <c r="I86" i="2"/>
  <c r="F39" i="3" s="1"/>
  <c r="F77" i="3" s="1"/>
  <c r="I87" i="2"/>
  <c r="F40" i="3" s="1"/>
  <c r="F78" i="3" s="1"/>
  <c r="E55" i="3"/>
  <c r="F56" i="3"/>
  <c r="E56" i="3"/>
  <c r="D56" i="3"/>
  <c r="F55" i="3"/>
  <c r="D55" i="3"/>
  <c r="F54" i="3"/>
  <c r="E54" i="3"/>
  <c r="D54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A120" i="3"/>
  <c r="A61" i="3"/>
  <c r="A100" i="3" s="1"/>
  <c r="A9" i="3"/>
  <c r="A47" i="3" s="1"/>
  <c r="A86" i="3" s="1"/>
  <c r="A80" i="3"/>
  <c r="A119" i="3" s="1"/>
  <c r="A41" i="3"/>
  <c r="A79" i="3" s="1"/>
  <c r="A118" i="3" s="1"/>
  <c r="A24" i="3"/>
  <c r="A62" i="3" s="1"/>
  <c r="A101" i="3" s="1"/>
  <c r="A20" i="3"/>
  <c r="A58" i="3" s="1"/>
  <c r="A97" i="3" s="1"/>
  <c r="A18" i="3"/>
  <c r="A56" i="3" s="1"/>
  <c r="A95" i="3" s="1"/>
  <c r="A17" i="3"/>
  <c r="A55" i="3" s="1"/>
  <c r="A94" i="3" s="1"/>
  <c r="A16" i="3"/>
  <c r="A54" i="3" s="1"/>
  <c r="A93" i="3" s="1"/>
  <c r="A14" i="3"/>
  <c r="A52" i="3" s="1"/>
  <c r="A91" i="3" s="1"/>
  <c r="A13" i="3"/>
  <c r="A51" i="3" s="1"/>
  <c r="A90" i="3" s="1"/>
  <c r="A12" i="3"/>
  <c r="A50" i="3" s="1"/>
  <c r="A89" i="3" s="1"/>
  <c r="A11" i="3"/>
  <c r="A49" i="3" s="1"/>
  <c r="A88" i="3" s="1"/>
  <c r="A10" i="3"/>
  <c r="A48" i="3" s="1"/>
  <c r="A87" i="3" s="1"/>
  <c r="B3" i="2"/>
  <c r="B4" i="2" s="1"/>
  <c r="C4" i="2" s="1"/>
  <c r="B3" i="1"/>
  <c r="B4" i="1" s="1"/>
  <c r="C4" i="1" s="1"/>
  <c r="E10" i="1" l="1"/>
  <c r="D10" i="1"/>
  <c r="B78" i="3"/>
  <c r="I78" i="3" s="1"/>
  <c r="I40" i="3"/>
  <c r="B71" i="3"/>
  <c r="I71" i="3" s="1"/>
  <c r="I33" i="3"/>
  <c r="B77" i="3"/>
  <c r="I77" i="3" s="1"/>
  <c r="I39" i="3"/>
  <c r="B72" i="3"/>
  <c r="I72" i="3" s="1"/>
  <c r="I34" i="3"/>
  <c r="B74" i="3"/>
  <c r="I74" i="3" s="1"/>
  <c r="I36" i="3"/>
  <c r="B70" i="3"/>
  <c r="I70" i="3" s="1"/>
  <c r="I32" i="3"/>
  <c r="E63" i="2"/>
  <c r="B12" i="1"/>
  <c r="B41" i="1"/>
  <c r="J41" i="1" s="1"/>
  <c r="J77" i="1" s="1"/>
  <c r="H22" i="3" s="1"/>
  <c r="E74" i="1"/>
  <c r="C19" i="3" s="1"/>
  <c r="C57" i="3" s="1"/>
  <c r="H9" i="3"/>
  <c r="H47" i="3" s="1"/>
  <c r="C9" i="3"/>
  <c r="C47" i="3" s="1"/>
  <c r="I75" i="1"/>
  <c r="I78" i="1" s="1"/>
  <c r="D15" i="1"/>
  <c r="D67" i="1" s="1"/>
  <c r="B12" i="3" s="1"/>
  <c r="B50" i="3" s="1"/>
  <c r="I50" i="3" s="1"/>
  <c r="D67" i="3"/>
  <c r="I67" i="3" s="1"/>
  <c r="I29" i="3"/>
  <c r="E74" i="2"/>
  <c r="B27" i="3" s="1"/>
  <c r="F33" i="2"/>
  <c r="H35" i="2"/>
  <c r="E35" i="2"/>
  <c r="F75" i="2"/>
  <c r="C28" i="3" s="1"/>
  <c r="F45" i="2"/>
  <c r="I75" i="2"/>
  <c r="F28" i="3" s="1"/>
  <c r="F66" i="3" s="1"/>
  <c r="I45" i="2"/>
  <c r="H75" i="2"/>
  <c r="E28" i="3" s="1"/>
  <c r="E66" i="3" s="1"/>
  <c r="H45" i="2"/>
  <c r="G75" i="2"/>
  <c r="D28" i="3" s="1"/>
  <c r="D66" i="3" s="1"/>
  <c r="G45" i="2"/>
  <c r="E45" i="2"/>
  <c r="H13" i="2"/>
  <c r="H29" i="2"/>
  <c r="G29" i="2"/>
  <c r="F29" i="2"/>
  <c r="E29" i="2"/>
  <c r="H25" i="2"/>
  <c r="G23" i="2"/>
  <c r="F13" i="2"/>
  <c r="E23" i="2"/>
  <c r="I37" i="2"/>
  <c r="I27" i="2"/>
  <c r="G37" i="2"/>
  <c r="I23" i="2"/>
  <c r="G27" i="2"/>
  <c r="F35" i="2"/>
  <c r="F25" i="2"/>
  <c r="E27" i="2"/>
  <c r="G35" i="2"/>
  <c r="I13" i="2"/>
  <c r="H27" i="2"/>
  <c r="G25" i="2"/>
  <c r="F23" i="2"/>
  <c r="E37" i="2"/>
  <c r="E25" i="2"/>
  <c r="F19" i="2"/>
  <c r="H37" i="2"/>
  <c r="E33" i="2"/>
  <c r="E73" i="2" s="1"/>
  <c r="D18" i="1"/>
  <c r="D69" i="1" s="1"/>
  <c r="B14" i="3" s="1"/>
  <c r="I14" i="3" s="1"/>
  <c r="B19" i="1"/>
  <c r="H19" i="1" s="1"/>
  <c r="F15" i="3" s="1"/>
  <c r="F53" i="3" s="1"/>
  <c r="G47" i="2"/>
  <c r="G77" i="2" s="1"/>
  <c r="D30" i="3" s="1"/>
  <c r="D68" i="3" s="1"/>
  <c r="I47" i="2"/>
  <c r="I77" i="2" s="1"/>
  <c r="F30" i="3" s="1"/>
  <c r="F68" i="3" s="1"/>
  <c r="F47" i="2"/>
  <c r="F77" i="2" s="1"/>
  <c r="C30" i="3" s="1"/>
  <c r="I33" i="2"/>
  <c r="H33" i="2"/>
  <c r="D31" i="1"/>
  <c r="D74" i="1" s="1"/>
  <c r="I51" i="3"/>
  <c r="E25" i="1"/>
  <c r="E72" i="1" s="1"/>
  <c r="C17" i="3" s="1"/>
  <c r="C55" i="3" s="1"/>
  <c r="F61" i="2"/>
  <c r="F84" i="2" s="1"/>
  <c r="C37" i="3" s="1"/>
  <c r="C75" i="3" s="1"/>
  <c r="I61" i="2"/>
  <c r="I84" i="2" s="1"/>
  <c r="F37" i="3" s="1"/>
  <c r="F75" i="3" s="1"/>
  <c r="G61" i="2"/>
  <c r="G84" i="2" s="1"/>
  <c r="D37" i="3" s="1"/>
  <c r="D75" i="3" s="1"/>
  <c r="E61" i="2"/>
  <c r="E84" i="2" s="1"/>
  <c r="B37" i="3" s="1"/>
  <c r="D65" i="1"/>
  <c r="I13" i="3"/>
  <c r="G9" i="3"/>
  <c r="G47" i="3" s="1"/>
  <c r="B55" i="3"/>
  <c r="E65" i="1"/>
  <c r="C10" i="3" s="1"/>
  <c r="C48" i="3" s="1"/>
  <c r="D28" i="1"/>
  <c r="D73" i="1" s="1"/>
  <c r="B18" i="3" s="1"/>
  <c r="E28" i="1"/>
  <c r="E73" i="1" s="1"/>
  <c r="C18" i="3" s="1"/>
  <c r="C56" i="3" s="1"/>
  <c r="G79" i="3"/>
  <c r="G19" i="2"/>
  <c r="H19" i="2"/>
  <c r="I19" i="2"/>
  <c r="I17" i="2"/>
  <c r="H17" i="2"/>
  <c r="G17" i="2"/>
  <c r="F17" i="2"/>
  <c r="H15" i="2"/>
  <c r="G15" i="2"/>
  <c r="F15" i="2"/>
  <c r="E15" i="2"/>
  <c r="I15" i="2"/>
  <c r="G13" i="2"/>
  <c r="E20" i="2" l="1"/>
  <c r="E72" i="2"/>
  <c r="B25" i="3" s="1"/>
  <c r="B75" i="3"/>
  <c r="I75" i="3" s="1"/>
  <c r="I37" i="3"/>
  <c r="E71" i="2"/>
  <c r="B24" i="3" s="1"/>
  <c r="B62" i="3" s="1"/>
  <c r="I12" i="3"/>
  <c r="H60" i="3"/>
  <c r="I22" i="3"/>
  <c r="I60" i="3" s="1"/>
  <c r="B9" i="3"/>
  <c r="B47" i="3" s="1"/>
  <c r="I47" i="3" s="1"/>
  <c r="G23" i="3"/>
  <c r="G61" i="3" s="1"/>
  <c r="J78" i="1"/>
  <c r="H23" i="3" s="1"/>
  <c r="H61" i="3" s="1"/>
  <c r="D11" i="1"/>
  <c r="D66" i="1" s="1"/>
  <c r="B11" i="3" s="1"/>
  <c r="B49" i="3" s="1"/>
  <c r="E19" i="1"/>
  <c r="E70" i="1" s="1"/>
  <c r="C15" i="3" s="1"/>
  <c r="C53" i="3" s="1"/>
  <c r="D19" i="1"/>
  <c r="D70" i="1" s="1"/>
  <c r="B19" i="3"/>
  <c r="G20" i="3"/>
  <c r="C68" i="3"/>
  <c r="I68" i="3" s="1"/>
  <c r="I30" i="3"/>
  <c r="C66" i="3"/>
  <c r="I66" i="3" s="1"/>
  <c r="I28" i="3"/>
  <c r="B65" i="3"/>
  <c r="I65" i="3" s="1"/>
  <c r="I27" i="3"/>
  <c r="B26" i="3"/>
  <c r="B52" i="3"/>
  <c r="I52" i="3" s="1"/>
  <c r="E85" i="2"/>
  <c r="B38" i="3" s="1"/>
  <c r="F73" i="2"/>
  <c r="C26" i="3" s="1"/>
  <c r="C64" i="3" s="1"/>
  <c r="F38" i="2"/>
  <c r="F72" i="2"/>
  <c r="C25" i="3" s="1"/>
  <c r="C63" i="3" s="1"/>
  <c r="H30" i="2"/>
  <c r="F30" i="2"/>
  <c r="G38" i="2"/>
  <c r="G72" i="2"/>
  <c r="D25" i="3" s="1"/>
  <c r="D63" i="3" s="1"/>
  <c r="I30" i="2"/>
  <c r="G73" i="2"/>
  <c r="D26" i="3" s="1"/>
  <c r="D64" i="3" s="1"/>
  <c r="G30" i="2"/>
  <c r="H72" i="2"/>
  <c r="E25" i="3" s="1"/>
  <c r="E63" i="3" s="1"/>
  <c r="E38" i="2"/>
  <c r="E30" i="2"/>
  <c r="I72" i="2"/>
  <c r="F25" i="3" s="1"/>
  <c r="F63" i="3" s="1"/>
  <c r="B10" i="3"/>
  <c r="B48" i="3" s="1"/>
  <c r="I48" i="3" s="1"/>
  <c r="I73" i="2"/>
  <c r="F26" i="3" s="1"/>
  <c r="F64" i="3" s="1"/>
  <c r="I38" i="2"/>
  <c r="H38" i="2"/>
  <c r="H73" i="2"/>
  <c r="E26" i="3" s="1"/>
  <c r="E64" i="3" s="1"/>
  <c r="I55" i="3"/>
  <c r="I17" i="3"/>
  <c r="I63" i="2"/>
  <c r="I85" i="2" s="1"/>
  <c r="F38" i="3" s="1"/>
  <c r="F76" i="3" s="1"/>
  <c r="E11" i="1"/>
  <c r="B56" i="3"/>
  <c r="I56" i="3" s="1"/>
  <c r="I18" i="3"/>
  <c r="H63" i="2"/>
  <c r="H85" i="2" s="1"/>
  <c r="E38" i="3" s="1"/>
  <c r="E76" i="3" s="1"/>
  <c r="G63" i="2"/>
  <c r="G85" i="2" s="1"/>
  <c r="D38" i="3" s="1"/>
  <c r="D76" i="3" s="1"/>
  <c r="F63" i="2"/>
  <c r="F85" i="2" s="1"/>
  <c r="C38" i="3" s="1"/>
  <c r="C76" i="3" s="1"/>
  <c r="I20" i="2"/>
  <c r="I71" i="2"/>
  <c r="H20" i="2"/>
  <c r="H71" i="2"/>
  <c r="E24" i="3" s="1"/>
  <c r="E62" i="3" s="1"/>
  <c r="F71" i="2"/>
  <c r="C24" i="3" s="1"/>
  <c r="C62" i="3" s="1"/>
  <c r="F20" i="2"/>
  <c r="G71" i="2"/>
  <c r="G20" i="2"/>
  <c r="I9" i="3" l="1"/>
  <c r="B63" i="3"/>
  <c r="I63" i="3" s="1"/>
  <c r="I25" i="3"/>
  <c r="H42" i="3"/>
  <c r="H80" i="3" s="1"/>
  <c r="G42" i="3"/>
  <c r="G43" i="3" s="1"/>
  <c r="G99" i="3" s="1"/>
  <c r="I19" i="3"/>
  <c r="B57" i="3"/>
  <c r="I57" i="3" s="1"/>
  <c r="B15" i="3"/>
  <c r="G58" i="3"/>
  <c r="I20" i="3"/>
  <c r="I58" i="3" s="1"/>
  <c r="B76" i="3"/>
  <c r="I76" i="3" s="1"/>
  <c r="I38" i="3"/>
  <c r="E88" i="2"/>
  <c r="B41" i="3" s="1"/>
  <c r="B79" i="3" s="1"/>
  <c r="B64" i="3"/>
  <c r="I64" i="3" s="1"/>
  <c r="I26" i="3"/>
  <c r="I10" i="3"/>
  <c r="E66" i="1"/>
  <c r="E78" i="1" s="1"/>
  <c r="D33" i="1"/>
  <c r="H88" i="2"/>
  <c r="E41" i="3" s="1"/>
  <c r="E79" i="3" s="1"/>
  <c r="F24" i="3"/>
  <c r="F62" i="3" s="1"/>
  <c r="I88" i="2"/>
  <c r="F41" i="3" s="1"/>
  <c r="F88" i="2"/>
  <c r="C41" i="3" s="1"/>
  <c r="C79" i="3" s="1"/>
  <c r="G88" i="2"/>
  <c r="D41" i="3" s="1"/>
  <c r="D24" i="3"/>
  <c r="D62" i="3" s="1"/>
  <c r="H43" i="3" l="1"/>
  <c r="H99" i="3" s="1"/>
  <c r="G90" i="3"/>
  <c r="G81" i="3"/>
  <c r="G82" i="3" s="1"/>
  <c r="G88" i="3"/>
  <c r="G113" i="3"/>
  <c r="G118" i="3"/>
  <c r="G94" i="3"/>
  <c r="G96" i="3"/>
  <c r="G98" i="3"/>
  <c r="G86" i="3"/>
  <c r="G107" i="3"/>
  <c r="G91" i="3"/>
  <c r="G101" i="3"/>
  <c r="G110" i="3"/>
  <c r="G119" i="3"/>
  <c r="G100" i="3"/>
  <c r="G114" i="3"/>
  <c r="G112" i="3"/>
  <c r="G115" i="3"/>
  <c r="G108" i="3"/>
  <c r="G109" i="3"/>
  <c r="G93" i="3"/>
  <c r="G120" i="3"/>
  <c r="G80" i="3"/>
  <c r="G87" i="3"/>
  <c r="G106" i="3"/>
  <c r="G103" i="3"/>
  <c r="G105" i="3"/>
  <c r="G104" i="3"/>
  <c r="G89" i="3"/>
  <c r="G97" i="3"/>
  <c r="G92" i="3"/>
  <c r="G95" i="3"/>
  <c r="G111" i="3"/>
  <c r="G102" i="3"/>
  <c r="G117" i="3"/>
  <c r="G116" i="3"/>
  <c r="D71" i="1"/>
  <c r="D78" i="1" s="1"/>
  <c r="I15" i="3"/>
  <c r="B53" i="3"/>
  <c r="I53" i="3" s="1"/>
  <c r="I62" i="3"/>
  <c r="H98" i="3"/>
  <c r="H103" i="3"/>
  <c r="H107" i="3"/>
  <c r="H111" i="3"/>
  <c r="H115" i="3"/>
  <c r="H114" i="3"/>
  <c r="H104" i="3"/>
  <c r="H108" i="3"/>
  <c r="H112" i="3"/>
  <c r="H116" i="3"/>
  <c r="H102" i="3"/>
  <c r="H106" i="3"/>
  <c r="H105" i="3"/>
  <c r="H109" i="3"/>
  <c r="H113" i="3"/>
  <c r="H117" i="3"/>
  <c r="H110" i="3"/>
  <c r="H87" i="3"/>
  <c r="H96" i="3"/>
  <c r="H94" i="3"/>
  <c r="H120" i="3"/>
  <c r="H118" i="3"/>
  <c r="H88" i="3"/>
  <c r="H89" i="3"/>
  <c r="H100" i="3"/>
  <c r="H92" i="3"/>
  <c r="H86" i="3"/>
  <c r="H81" i="3"/>
  <c r="H82" i="3" s="1"/>
  <c r="H90" i="3"/>
  <c r="H93" i="3"/>
  <c r="H91" i="3"/>
  <c r="H101" i="3"/>
  <c r="H95" i="3"/>
  <c r="H97" i="3"/>
  <c r="H119" i="3"/>
  <c r="C11" i="3"/>
  <c r="C23" i="3"/>
  <c r="C61" i="3" s="1"/>
  <c r="E42" i="3"/>
  <c r="E43" i="3" s="1"/>
  <c r="E99" i="3" s="1"/>
  <c r="F79" i="3"/>
  <c r="F42" i="3"/>
  <c r="I24" i="3"/>
  <c r="D42" i="3"/>
  <c r="D79" i="3"/>
  <c r="I41" i="3"/>
  <c r="B16" i="3" l="1"/>
  <c r="B21" i="3"/>
  <c r="B23" i="3"/>
  <c r="E102" i="3"/>
  <c r="E106" i="3"/>
  <c r="E110" i="3"/>
  <c r="E114" i="3"/>
  <c r="E113" i="3"/>
  <c r="E117" i="3"/>
  <c r="E103" i="3"/>
  <c r="E107" i="3"/>
  <c r="E111" i="3"/>
  <c r="E115" i="3"/>
  <c r="E105" i="3"/>
  <c r="E104" i="3"/>
  <c r="E108" i="3"/>
  <c r="E112" i="3"/>
  <c r="E116" i="3"/>
  <c r="E109" i="3"/>
  <c r="E96" i="3"/>
  <c r="E98" i="3"/>
  <c r="E80" i="3"/>
  <c r="C49" i="3"/>
  <c r="I11" i="3"/>
  <c r="C42" i="3"/>
  <c r="C43" i="3" s="1"/>
  <c r="C99" i="3" s="1"/>
  <c r="B54" i="3"/>
  <c r="I16" i="3"/>
  <c r="I79" i="3"/>
  <c r="F80" i="3"/>
  <c r="F43" i="3"/>
  <c r="F99" i="3" s="1"/>
  <c r="E101" i="3"/>
  <c r="E93" i="3"/>
  <c r="E120" i="3"/>
  <c r="E90" i="3"/>
  <c r="E94" i="3"/>
  <c r="E88" i="3"/>
  <c r="E91" i="3"/>
  <c r="E95" i="3"/>
  <c r="E86" i="3"/>
  <c r="E92" i="3"/>
  <c r="E97" i="3"/>
  <c r="E100" i="3"/>
  <c r="E87" i="3"/>
  <c r="E81" i="3"/>
  <c r="E82" i="3" s="1"/>
  <c r="E89" i="3"/>
  <c r="E118" i="3"/>
  <c r="D80" i="3"/>
  <c r="D43" i="3"/>
  <c r="D99" i="3" s="1"/>
  <c r="E119" i="3"/>
  <c r="B61" i="3" l="1"/>
  <c r="I23" i="3"/>
  <c r="I61" i="3" s="1"/>
  <c r="B42" i="3"/>
  <c r="B80" i="3" s="1"/>
  <c r="B59" i="3"/>
  <c r="I21" i="3"/>
  <c r="I59" i="3" s="1"/>
  <c r="C98" i="3"/>
  <c r="C104" i="3"/>
  <c r="C108" i="3"/>
  <c r="C112" i="3"/>
  <c r="C116" i="3"/>
  <c r="C103" i="3"/>
  <c r="C105" i="3"/>
  <c r="C109" i="3"/>
  <c r="C113" i="3"/>
  <c r="C117" i="3"/>
  <c r="C101" i="3"/>
  <c r="C111" i="3"/>
  <c r="C102" i="3"/>
  <c r="C106" i="3"/>
  <c r="C110" i="3"/>
  <c r="C114" i="3"/>
  <c r="C107" i="3"/>
  <c r="C115" i="3"/>
  <c r="D98" i="3"/>
  <c r="D103" i="3"/>
  <c r="D107" i="3"/>
  <c r="D111" i="3"/>
  <c r="D115" i="3"/>
  <c r="D106" i="3"/>
  <c r="D110" i="3"/>
  <c r="D104" i="3"/>
  <c r="D108" i="3"/>
  <c r="D112" i="3"/>
  <c r="D116" i="3"/>
  <c r="D105" i="3"/>
  <c r="D109" i="3"/>
  <c r="D113" i="3"/>
  <c r="D117" i="3"/>
  <c r="D102" i="3"/>
  <c r="D114" i="3"/>
  <c r="F105" i="3"/>
  <c r="F109" i="3"/>
  <c r="F113" i="3"/>
  <c r="F117" i="3"/>
  <c r="F108" i="3"/>
  <c r="F102" i="3"/>
  <c r="F106" i="3"/>
  <c r="F110" i="3"/>
  <c r="F114" i="3"/>
  <c r="F104" i="3"/>
  <c r="F112" i="3"/>
  <c r="F103" i="3"/>
  <c r="F107" i="3"/>
  <c r="F111" i="3"/>
  <c r="F115" i="3"/>
  <c r="F116" i="3"/>
  <c r="F96" i="3"/>
  <c r="F98" i="3"/>
  <c r="I54" i="3"/>
  <c r="I49" i="3"/>
  <c r="C80" i="3"/>
  <c r="C100" i="3"/>
  <c r="C96" i="3"/>
  <c r="D119" i="3"/>
  <c r="D96" i="3"/>
  <c r="C89" i="3"/>
  <c r="C95" i="3"/>
  <c r="C119" i="3"/>
  <c r="C120" i="3"/>
  <c r="C97" i="3"/>
  <c r="C81" i="3"/>
  <c r="C82" i="3" s="1"/>
  <c r="C86" i="3"/>
  <c r="C92" i="3"/>
  <c r="C87" i="3"/>
  <c r="C118" i="3"/>
  <c r="C93" i="3"/>
  <c r="C90" i="3"/>
  <c r="C88" i="3"/>
  <c r="C91" i="3"/>
  <c r="C94" i="3"/>
  <c r="F87" i="3"/>
  <c r="F120" i="3"/>
  <c r="F90" i="3"/>
  <c r="F88" i="3"/>
  <c r="F97" i="3"/>
  <c r="F81" i="3"/>
  <c r="F82" i="3" s="1"/>
  <c r="F100" i="3"/>
  <c r="F93" i="3"/>
  <c r="F92" i="3"/>
  <c r="F89" i="3"/>
  <c r="F86" i="3"/>
  <c r="F91" i="3"/>
  <c r="F95" i="3"/>
  <c r="F118" i="3"/>
  <c r="F94" i="3"/>
  <c r="F101" i="3"/>
  <c r="F119" i="3"/>
  <c r="D91" i="3"/>
  <c r="D100" i="3"/>
  <c r="D92" i="3"/>
  <c r="D95" i="3"/>
  <c r="D97" i="3"/>
  <c r="D81" i="3"/>
  <c r="D87" i="3"/>
  <c r="D94" i="3"/>
  <c r="D120" i="3"/>
  <c r="D90" i="3"/>
  <c r="D89" i="3"/>
  <c r="D93" i="3"/>
  <c r="D86" i="3"/>
  <c r="D118" i="3"/>
  <c r="D101" i="3"/>
  <c r="I42" i="3" l="1"/>
  <c r="B43" i="3"/>
  <c r="I80" i="3"/>
  <c r="D82" i="3"/>
  <c r="B81" i="3" l="1"/>
  <c r="I81" i="3" s="1"/>
  <c r="B99" i="3"/>
  <c r="B104" i="3"/>
  <c r="B106" i="3"/>
  <c r="B92" i="3"/>
  <c r="B119" i="3"/>
  <c r="B93" i="3"/>
  <c r="B111" i="3"/>
  <c r="B112" i="3"/>
  <c r="B89" i="3"/>
  <c r="B88" i="3"/>
  <c r="B98" i="3"/>
  <c r="B107" i="3"/>
  <c r="B117" i="3"/>
  <c r="B97" i="3"/>
  <c r="B118" i="3"/>
  <c r="B108" i="3"/>
  <c r="B110" i="3"/>
  <c r="B105" i="3"/>
  <c r="B44" i="3"/>
  <c r="B94" i="3"/>
  <c r="B90" i="3"/>
  <c r="B96" i="3"/>
  <c r="B100" i="3"/>
  <c r="B101" i="3"/>
  <c r="B103" i="3"/>
  <c r="B102" i="3"/>
  <c r="B113" i="3"/>
  <c r="B95" i="3"/>
  <c r="B87" i="3"/>
  <c r="B91" i="3"/>
  <c r="I43" i="3"/>
  <c r="B86" i="3"/>
  <c r="B115" i="3"/>
  <c r="B114" i="3"/>
  <c r="B116" i="3"/>
  <c r="B109" i="3"/>
  <c r="B120" i="3"/>
  <c r="B82" i="3" l="1"/>
  <c r="I82" i="3" s="1"/>
  <c r="B83" i="3"/>
  <c r="I114" i="3"/>
  <c r="I99" i="3"/>
  <c r="I95" i="3"/>
  <c r="I98" i="3"/>
  <c r="I117" i="3"/>
  <c r="I90" i="3"/>
  <c r="I116" i="3"/>
  <c r="I86" i="3"/>
  <c r="I110" i="3"/>
  <c r="I88" i="3"/>
  <c r="I89" i="3"/>
  <c r="I100" i="3"/>
  <c r="I108" i="3"/>
  <c r="I103" i="3"/>
  <c r="I106" i="3"/>
  <c r="I97" i="3"/>
  <c r="I93" i="3"/>
  <c r="I119" i="3"/>
  <c r="I112" i="3"/>
  <c r="I115" i="3"/>
  <c r="I105" i="3"/>
  <c r="I92" i="3"/>
  <c r="I120" i="3"/>
  <c r="I94" i="3"/>
  <c r="I96" i="3"/>
  <c r="I113" i="3"/>
  <c r="I109" i="3"/>
  <c r="I102" i="3"/>
  <c r="I118" i="3"/>
  <c r="I101" i="3"/>
  <c r="I91" i="3"/>
  <c r="I87" i="3"/>
  <c r="I107" i="3"/>
  <c r="I104" i="3"/>
  <c r="I111" i="3"/>
</calcChain>
</file>

<file path=xl/sharedStrings.xml><?xml version="1.0" encoding="utf-8"?>
<sst xmlns="http://schemas.openxmlformats.org/spreadsheetml/2006/main" count="193" uniqueCount="124">
  <si>
    <t>MDT</t>
  </si>
  <si>
    <t>IDEST</t>
  </si>
  <si>
    <t>Visites à la demande</t>
  </si>
  <si>
    <t>Visite de reprise</t>
  </si>
  <si>
    <t>Visite de pré-reprise</t>
  </si>
  <si>
    <t>Visites de mi-carrière</t>
  </si>
  <si>
    <t>Visites de fin de carrière</t>
  </si>
  <si>
    <t>Entretiens psychologues</t>
  </si>
  <si>
    <t>Entretiens assistants social</t>
  </si>
  <si>
    <t>Adhérents actifs</t>
  </si>
  <si>
    <t>Métrologie</t>
  </si>
  <si>
    <t>Analyse Fiche De Sécurité</t>
  </si>
  <si>
    <t>Evaluation du risque chimique</t>
  </si>
  <si>
    <t>Vaccination (1/2 journée) Grippe</t>
  </si>
  <si>
    <t>Vaccination (1/2 journée) COVID19</t>
  </si>
  <si>
    <t>Ateliers Collectifs de prevention</t>
  </si>
  <si>
    <t>Atelier de sensibilisation (Webinaire)</t>
  </si>
  <si>
    <t>Total embauches</t>
  </si>
  <si>
    <t>Paramètres modifiables</t>
  </si>
  <si>
    <t>SIR périodiques</t>
  </si>
  <si>
    <t>SIA + Hors risques</t>
  </si>
  <si>
    <t>VIPI</t>
  </si>
  <si>
    <t>% SIR</t>
  </si>
  <si>
    <t>% VIPI par MDT</t>
  </si>
  <si>
    <t>AST</t>
  </si>
  <si>
    <t>TECH</t>
  </si>
  <si>
    <t>IPRP</t>
  </si>
  <si>
    <t>PSY</t>
  </si>
  <si>
    <t>ASSOC</t>
  </si>
  <si>
    <t>Base POP TOT</t>
  </si>
  <si>
    <t>Total salariés suivis</t>
  </si>
  <si>
    <t>Total Périodiques</t>
  </si>
  <si>
    <t>Alternance SIR (O/N)</t>
  </si>
  <si>
    <t>O</t>
  </si>
  <si>
    <t>Si alternance MDT/IDEST tous les 4 ans chacun, sinon tous les 2 ans MDT</t>
  </si>
  <si>
    <t>% SAL mi-carrière</t>
  </si>
  <si>
    <t>2,8% de 45 ans dans la population active (INSEE)</t>
  </si>
  <si>
    <t>% SAL fin carrière</t>
  </si>
  <si>
    <t>0,7% de 62 ans dans la population active (INSEE)</t>
  </si>
  <si>
    <t>% mi-carrière par MDT</t>
  </si>
  <si>
    <t>% fin-carrière par MDT</t>
  </si>
  <si>
    <t>Réorientations IDEST</t>
  </si>
  <si>
    <t>% Réorientation IDEST</t>
  </si>
  <si>
    <t>Précisions données</t>
  </si>
  <si>
    <t>Embauches SIR</t>
  </si>
  <si>
    <t>Nombre d'actes</t>
  </si>
  <si>
    <t>Absentéisme collaborateurs</t>
  </si>
  <si>
    <t>Absentéisme aux visites</t>
  </si>
  <si>
    <t>Temps connexe</t>
  </si>
  <si>
    <t>Embauche VIPI</t>
  </si>
  <si>
    <t>Périodiques</t>
  </si>
  <si>
    <t>A la demande</t>
  </si>
  <si>
    <t>Reprise</t>
  </si>
  <si>
    <t>Préreprise</t>
  </si>
  <si>
    <t>Réorientation Idest</t>
  </si>
  <si>
    <t>Mi-carrière</t>
  </si>
  <si>
    <t>Fin carrière</t>
  </si>
  <si>
    <t>Embauche SIR</t>
  </si>
  <si>
    <t>Paramètres pour charges en Heures</t>
  </si>
  <si>
    <t>Durée visites (minutes)</t>
  </si>
  <si>
    <t>En heure</t>
  </si>
  <si>
    <t>Total suivi individuel</t>
  </si>
  <si>
    <t>En ETP</t>
  </si>
  <si>
    <t>Durée H</t>
  </si>
  <si>
    <t>FE initiale</t>
  </si>
  <si>
    <t>Réunion CSE</t>
  </si>
  <si>
    <t>Nb/an</t>
  </si>
  <si>
    <t xml:space="preserve">Nb Heures </t>
  </si>
  <si>
    <t>Moins de 10 salariés</t>
  </si>
  <si>
    <t>Entre 10 et 49 salariés</t>
  </si>
  <si>
    <t>Entre 50 et 199 salariés</t>
  </si>
  <si>
    <t>200 salariés et plus</t>
  </si>
  <si>
    <t>MAJ FE TOT</t>
  </si>
  <si>
    <t>FE initiale TOT</t>
  </si>
  <si>
    <t>Réunions CSE TOT</t>
  </si>
  <si>
    <t>Etude de poste Suivi annexe 4</t>
  </si>
  <si>
    <t>Etude de poste pour Inaptitude</t>
  </si>
  <si>
    <t>Total étude de postes</t>
  </si>
  <si>
    <t>Micro AMT ou autre AMT</t>
  </si>
  <si>
    <t>Somme de l'ensemble des AMT pour l'hypothèse haute</t>
  </si>
  <si>
    <t>Total SUIVI INDIVIDUEL</t>
  </si>
  <si>
    <t>TOTAL AMT</t>
  </si>
  <si>
    <t>Total heures</t>
  </si>
  <si>
    <t>Véfification Tiers temps</t>
  </si>
  <si>
    <t>Total ETP</t>
  </si>
  <si>
    <t>Effectifs réels</t>
  </si>
  <si>
    <t>En % de temps</t>
  </si>
  <si>
    <t>TOTAL</t>
  </si>
  <si>
    <t>% V Demande MDT</t>
  </si>
  <si>
    <t>Horaire ETP</t>
  </si>
  <si>
    <t>%</t>
  </si>
  <si>
    <t>Total salariés en CDI (86% des salariés INSEE 2020). Les mi-carrières sont déduites</t>
  </si>
  <si>
    <t>Entretiens liaison (% préreprises)</t>
  </si>
  <si>
    <t>% Entretien liaison MDT</t>
  </si>
  <si>
    <t>% Entretien liaison IDEST</t>
  </si>
  <si>
    <t>% Entretien liaison IPRP</t>
  </si>
  <si>
    <t>Hypothèse en % du nombre de visites de préreprises</t>
  </si>
  <si>
    <t>Vérification tiers temps</t>
  </si>
  <si>
    <t>% Nouveaux adhérents en % sur le nb adhérents</t>
  </si>
  <si>
    <t>Rendez-vous de liaison</t>
  </si>
  <si>
    <t>N années</t>
  </si>
  <si>
    <t>Mise à jour FE (nb années minimum)</t>
  </si>
  <si>
    <t>% Turn over des SIR</t>
  </si>
  <si>
    <t>Visites post exposition</t>
  </si>
  <si>
    <t>% Visite post exposition MDT</t>
  </si>
  <si>
    <t>Post exposition</t>
  </si>
  <si>
    <t>Sec Méd</t>
  </si>
  <si>
    <t>Ass Pluri</t>
  </si>
  <si>
    <t>réunion/échange/rapport/conseil…</t>
  </si>
  <si>
    <t>% salariés concernés</t>
  </si>
  <si>
    <t xml:space="preserve">Nb RV par salariés concernés </t>
  </si>
  <si>
    <t>Entretiens assistants sociaux</t>
  </si>
  <si>
    <t>Entretiens de liaison</t>
  </si>
  <si>
    <t>Finalisation du DU</t>
  </si>
  <si>
    <t>Suivi du plan d'actions</t>
  </si>
  <si>
    <t>Intervention suite évènement grave</t>
  </si>
  <si>
    <t>Etude de poste analyse de situation de travail</t>
  </si>
  <si>
    <t>Interventions suite évènement grave</t>
  </si>
  <si>
    <t>Suvi assuré par les secrétaires médicaux, non évalué en charge</t>
  </si>
  <si>
    <t>Analyse de situation de travail ou autre étude de poste</t>
  </si>
  <si>
    <t>Suivi et coordination du parcours PDP</t>
  </si>
  <si>
    <t>Etude et rédaction annexe 4</t>
  </si>
  <si>
    <t>% de salariés suivis</t>
  </si>
  <si>
    <t>% du nombre de salariés suivis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</si>
</sst>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00B0F0"/>
      <name val="Arial"/>
      <family val="2"/>
    </font>
    <font>
      <b/>
      <sz val="9"/>
      <color theme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3E3FF"/>
        <bgColor indexed="64"/>
      </patternFill>
    </fill>
    <fill>
      <patternFill patternType="solid">
        <fgColor rgb="FFE9F6A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/>
    <xf numFmtId="0" fontId="6" fillId="0" borderId="0" xfId="0" applyFont="1"/>
    <xf numFmtId="0" fontId="3" fillId="2" borderId="0" xfId="0" applyFont="1" applyFill="1" applyAlignment="1">
      <alignment horizontal="center" vertical="center" wrapText="1"/>
    </xf>
    <xf numFmtId="3" fontId="2" fillId="0" borderId="0" xfId="0" applyNumberFormat="1" applyFont="1" applyBorder="1"/>
    <xf numFmtId="9" fontId="2" fillId="0" borderId="0" xfId="2" applyFont="1" applyBorder="1"/>
    <xf numFmtId="3" fontId="3" fillId="0" borderId="0" xfId="0" applyNumberFormat="1" applyFont="1" applyBorder="1"/>
    <xf numFmtId="0" fontId="3" fillId="0" borderId="0" xfId="0" applyFont="1" applyBorder="1"/>
    <xf numFmtId="0" fontId="2" fillId="0" borderId="9" xfId="0" applyFont="1" applyBorder="1"/>
    <xf numFmtId="3" fontId="2" fillId="0" borderId="7" xfId="0" applyNumberFormat="1" applyFont="1" applyBorder="1"/>
    <xf numFmtId="0" fontId="2" fillId="0" borderId="7" xfId="0" applyFont="1" applyBorder="1"/>
    <xf numFmtId="0" fontId="3" fillId="2" borderId="0" xfId="0" applyFont="1" applyFill="1"/>
    <xf numFmtId="0" fontId="2" fillId="0" borderId="17" xfId="0" applyFont="1" applyBorder="1"/>
    <xf numFmtId="0" fontId="2" fillId="0" borderId="16" xfId="0" applyFont="1" applyBorder="1"/>
    <xf numFmtId="9" fontId="2" fillId="0" borderId="16" xfId="2" applyFont="1" applyBorder="1"/>
    <xf numFmtId="0" fontId="2" fillId="0" borderId="15" xfId="0" applyFont="1" applyBorder="1"/>
    <xf numFmtId="0" fontId="2" fillId="0" borderId="14" xfId="0" applyFont="1" applyBorder="1"/>
    <xf numFmtId="0" fontId="2" fillId="0" borderId="19" xfId="0" applyFont="1" applyBorder="1"/>
    <xf numFmtId="3" fontId="2" fillId="0" borderId="16" xfId="0" applyNumberFormat="1" applyFont="1" applyBorder="1"/>
    <xf numFmtId="3" fontId="2" fillId="0" borderId="14" xfId="0" applyNumberFormat="1" applyFont="1" applyBorder="1"/>
    <xf numFmtId="3" fontId="3" fillId="0" borderId="16" xfId="0" applyNumberFormat="1" applyFont="1" applyBorder="1"/>
    <xf numFmtId="0" fontId="3" fillId="3" borderId="0" xfId="0" applyFont="1" applyFill="1"/>
    <xf numFmtId="0" fontId="3" fillId="0" borderId="14" xfId="0" applyFont="1" applyFill="1" applyBorder="1"/>
    <xf numFmtId="0" fontId="3" fillId="0" borderId="14" xfId="0" applyFont="1" applyBorder="1"/>
    <xf numFmtId="0" fontId="3" fillId="0" borderId="16" xfId="0" applyFont="1" applyBorder="1"/>
    <xf numFmtId="3" fontId="2" fillId="0" borderId="15" xfId="0" applyNumberFormat="1" applyFont="1" applyBorder="1"/>
    <xf numFmtId="3" fontId="2" fillId="0" borderId="18" xfId="0" applyNumberFormat="1" applyFont="1" applyBorder="1"/>
    <xf numFmtId="0" fontId="3" fillId="0" borderId="1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5" borderId="16" xfId="0" applyFont="1" applyFill="1" applyBorder="1"/>
    <xf numFmtId="3" fontId="3" fillId="5" borderId="0" xfId="0" applyNumberFormat="1" applyFont="1" applyFill="1" applyBorder="1"/>
    <xf numFmtId="3" fontId="3" fillId="5" borderId="18" xfId="0" applyNumberFormat="1" applyFont="1" applyFill="1" applyBorder="1"/>
    <xf numFmtId="9" fontId="2" fillId="0" borderId="7" xfId="2" applyNumberFormat="1" applyFont="1" applyBorder="1"/>
    <xf numFmtId="3" fontId="3" fillId="0" borderId="18" xfId="0" applyNumberFormat="1" applyFont="1" applyBorder="1"/>
    <xf numFmtId="3" fontId="3" fillId="5" borderId="16" xfId="0" applyNumberFormat="1" applyFont="1" applyFill="1" applyBorder="1"/>
    <xf numFmtId="0" fontId="2" fillId="0" borderId="24" xfId="0" applyFont="1" applyBorder="1"/>
    <xf numFmtId="3" fontId="3" fillId="0" borderId="0" xfId="0" applyNumberFormat="1" applyFont="1"/>
    <xf numFmtId="9" fontId="3" fillId="0" borderId="14" xfId="2" applyFont="1" applyBorder="1"/>
    <xf numFmtId="9" fontId="3" fillId="0" borderId="7" xfId="2" applyFont="1" applyBorder="1"/>
    <xf numFmtId="9" fontId="11" fillId="0" borderId="9" xfId="2" applyNumberFormat="1" applyFont="1" applyBorder="1"/>
    <xf numFmtId="3" fontId="2" fillId="0" borderId="16" xfId="0" applyNumberFormat="1" applyFont="1" applyFill="1" applyBorder="1" applyProtection="1"/>
    <xf numFmtId="3" fontId="2" fillId="0" borderId="16" xfId="0" applyNumberFormat="1" applyFont="1" applyBorder="1" applyProtection="1"/>
    <xf numFmtId="3" fontId="3" fillId="0" borderId="19" xfId="0" applyNumberFormat="1" applyFont="1" applyBorder="1" applyProtection="1"/>
    <xf numFmtId="3" fontId="2" fillId="0" borderId="14" xfId="0" applyNumberFormat="1" applyFont="1" applyBorder="1" applyProtection="1"/>
    <xf numFmtId="3" fontId="3" fillId="0" borderId="20" xfId="0" applyNumberFormat="1" applyFont="1" applyFill="1" applyBorder="1" applyProtection="1"/>
    <xf numFmtId="3" fontId="3" fillId="0" borderId="16" xfId="0" applyNumberFormat="1" applyFont="1" applyBorder="1" applyProtection="1"/>
    <xf numFmtId="3" fontId="2" fillId="0" borderId="19" xfId="0" applyNumberFormat="1" applyFont="1" applyBorder="1" applyProtection="1"/>
    <xf numFmtId="3" fontId="3" fillId="0" borderId="14" xfId="0" applyNumberFormat="1" applyFont="1" applyBorder="1" applyProtection="1"/>
    <xf numFmtId="3" fontId="3" fillId="0" borderId="19" xfId="0" applyNumberFormat="1" applyFont="1" applyFill="1" applyBorder="1" applyProtection="1"/>
    <xf numFmtId="3" fontId="3" fillId="0" borderId="14" xfId="0" applyNumberFormat="1" applyFont="1" applyFill="1" applyBorder="1" applyProtection="1"/>
    <xf numFmtId="3" fontId="3" fillId="0" borderId="16" xfId="0" applyNumberFormat="1" applyFont="1" applyFill="1" applyBorder="1" applyProtection="1"/>
    <xf numFmtId="3" fontId="3" fillId="0" borderId="22" xfId="0" applyNumberFormat="1" applyFont="1" applyFill="1" applyBorder="1" applyProtection="1"/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0" fontId="3" fillId="2" borderId="0" xfId="0" applyFont="1" applyFill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3" fontId="3" fillId="4" borderId="0" xfId="0" applyNumberFormat="1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3" fontId="8" fillId="0" borderId="0" xfId="0" applyNumberFormat="1" applyFont="1" applyProtection="1">
      <protection locked="0"/>
    </xf>
    <xf numFmtId="9" fontId="8" fillId="0" borderId="0" xfId="2" applyFont="1" applyProtection="1">
      <protection locked="0"/>
    </xf>
    <xf numFmtId="3" fontId="3" fillId="3" borderId="12" xfId="0" applyNumberFormat="1" applyFont="1" applyFill="1" applyBorder="1" applyProtection="1">
      <protection locked="0"/>
    </xf>
    <xf numFmtId="9" fontId="8" fillId="0" borderId="13" xfId="2" applyFont="1" applyBorder="1" applyProtection="1">
      <protection locked="0"/>
    </xf>
    <xf numFmtId="0" fontId="2" fillId="0" borderId="6" xfId="0" applyFont="1" applyBorder="1" applyProtection="1">
      <protection locked="0"/>
    </xf>
    <xf numFmtId="3" fontId="8" fillId="0" borderId="14" xfId="0" applyNumberFormat="1" applyFont="1" applyBorder="1" applyProtection="1">
      <protection locked="0"/>
    </xf>
    <xf numFmtId="9" fontId="2" fillId="3" borderId="15" xfId="2" applyFont="1" applyFill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3" fontId="3" fillId="3" borderId="19" xfId="0" applyNumberFormat="1" applyFont="1" applyFill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3" borderId="1" xfId="0" applyFont="1" applyFill="1" applyBorder="1" applyProtection="1">
      <protection locked="0"/>
    </xf>
    <xf numFmtId="9" fontId="2" fillId="3" borderId="18" xfId="2" applyFont="1" applyFill="1" applyBorder="1" applyAlignment="1" applyProtection="1">
      <alignment horizontal="center"/>
      <protection locked="0"/>
    </xf>
    <xf numFmtId="3" fontId="2" fillId="0" borderId="0" xfId="0" applyNumberFormat="1" applyFont="1" applyBorder="1" applyProtection="1">
      <protection locked="0"/>
    </xf>
    <xf numFmtId="9" fontId="2" fillId="0" borderId="0" xfId="0" applyNumberFormat="1" applyFont="1" applyProtection="1">
      <protection locked="0"/>
    </xf>
    <xf numFmtId="3" fontId="2" fillId="0" borderId="9" xfId="0" applyNumberFormat="1" applyFont="1" applyFill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7" xfId="0" applyFont="1" applyFill="1" applyBorder="1" applyProtection="1">
      <protection locked="0"/>
    </xf>
    <xf numFmtId="165" fontId="2" fillId="3" borderId="17" xfId="0" applyNumberFormat="1" applyFont="1" applyFill="1" applyBorder="1" applyProtection="1">
      <protection locked="0"/>
    </xf>
    <xf numFmtId="165" fontId="3" fillId="0" borderId="0" xfId="2" applyNumberFormat="1" applyFont="1" applyProtection="1">
      <protection locked="0"/>
    </xf>
    <xf numFmtId="0" fontId="3" fillId="0" borderId="0" xfId="0" applyFont="1" applyProtection="1">
      <protection locked="0"/>
    </xf>
    <xf numFmtId="9" fontId="2" fillId="3" borderId="15" xfId="2" applyFont="1" applyFill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" xfId="0" applyFont="1" applyBorder="1" applyProtection="1">
      <protection locked="0"/>
    </xf>
    <xf numFmtId="9" fontId="2" fillId="3" borderId="17" xfId="0" applyNumberFormat="1" applyFont="1" applyFill="1" applyBorder="1" applyProtection="1">
      <protection locked="0"/>
    </xf>
    <xf numFmtId="9" fontId="2" fillId="3" borderId="18" xfId="0" applyNumberFormat="1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3" fillId="0" borderId="6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6" fillId="0" borderId="0" xfId="0" applyFont="1" applyProtection="1">
      <protection locked="0"/>
    </xf>
    <xf numFmtId="165" fontId="2" fillId="3" borderId="18" xfId="0" applyNumberFormat="1" applyFont="1" applyFill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9" xfId="0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0" fontId="7" fillId="3" borderId="16" xfId="0" applyFont="1" applyFill="1" applyBorder="1" applyAlignment="1" applyProtection="1">
      <alignment horizontal="left" vertical="center" wrapText="1"/>
      <protection locked="0"/>
    </xf>
    <xf numFmtId="3" fontId="3" fillId="0" borderId="0" xfId="0" applyNumberFormat="1" applyFont="1" applyFill="1" applyBorder="1" applyProtection="1">
      <protection locked="0"/>
    </xf>
    <xf numFmtId="9" fontId="8" fillId="0" borderId="0" xfId="2" applyFont="1" applyFill="1" applyBorder="1" applyProtection="1">
      <protection locked="0"/>
    </xf>
    <xf numFmtId="9" fontId="2" fillId="3" borderId="0" xfId="2" applyNumberFormat="1" applyFont="1" applyFill="1" applyBorder="1" applyAlignment="1" applyProtection="1">
      <alignment horizontal="right"/>
      <protection locked="0"/>
    </xf>
    <xf numFmtId="9" fontId="2" fillId="3" borderId="18" xfId="2" applyNumberFormat="1" applyFont="1" applyFill="1" applyBorder="1" applyAlignment="1" applyProtection="1">
      <alignment horizontal="right"/>
      <protection locked="0"/>
    </xf>
    <xf numFmtId="0" fontId="2" fillId="3" borderId="16" xfId="0" applyFont="1" applyFill="1" applyBorder="1" applyProtection="1">
      <protection locked="0"/>
    </xf>
    <xf numFmtId="9" fontId="8" fillId="3" borderId="0" xfId="2" applyFont="1" applyFill="1" applyBorder="1" applyProtection="1">
      <protection locked="0"/>
    </xf>
    <xf numFmtId="3" fontId="2" fillId="3" borderId="0" xfId="0" applyNumberFormat="1" applyFont="1" applyFill="1" applyBorder="1" applyProtection="1">
      <protection locked="0"/>
    </xf>
    <xf numFmtId="9" fontId="8" fillId="0" borderId="18" xfId="2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3" fontId="2" fillId="3" borderId="7" xfId="0" applyNumberFormat="1" applyFont="1" applyFill="1" applyBorder="1" applyProtection="1">
      <protection locked="0"/>
    </xf>
    <xf numFmtId="3" fontId="2" fillId="0" borderId="7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9" fontId="2" fillId="0" borderId="9" xfId="0" applyNumberFormat="1" applyFont="1" applyFill="1" applyBorder="1" applyProtection="1">
      <protection locked="0"/>
    </xf>
    <xf numFmtId="0" fontId="2" fillId="0" borderId="17" xfId="0" applyFont="1" applyFill="1" applyBorder="1" applyProtection="1">
      <protection locked="0"/>
    </xf>
    <xf numFmtId="0" fontId="2" fillId="0" borderId="16" xfId="0" applyFont="1" applyFill="1" applyBorder="1" applyProtection="1">
      <protection locked="0"/>
    </xf>
    <xf numFmtId="9" fontId="2" fillId="0" borderId="0" xfId="0" applyNumberFormat="1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3" fillId="0" borderId="7" xfId="0" applyNumberFormat="1" applyFont="1" applyBorder="1" applyProtection="1">
      <protection locked="0"/>
    </xf>
    <xf numFmtId="9" fontId="8" fillId="0" borderId="12" xfId="2" applyFont="1" applyBorder="1" applyProtection="1"/>
    <xf numFmtId="9" fontId="8" fillId="0" borderId="3" xfId="2" applyFont="1" applyBorder="1" applyProtection="1"/>
    <xf numFmtId="9" fontId="8" fillId="0" borderId="13" xfId="2" applyFont="1" applyBorder="1" applyProtection="1"/>
    <xf numFmtId="9" fontId="8" fillId="0" borderId="14" xfId="2" applyFont="1" applyBorder="1" applyProtection="1"/>
    <xf numFmtId="9" fontId="8" fillId="0" borderId="7" xfId="2" applyFont="1" applyBorder="1" applyProtection="1"/>
    <xf numFmtId="9" fontId="8" fillId="0" borderId="15" xfId="2" applyFont="1" applyBorder="1" applyProtection="1"/>
    <xf numFmtId="0" fontId="2" fillId="0" borderId="0" xfId="0" applyFont="1" applyProtection="1"/>
    <xf numFmtId="0" fontId="2" fillId="0" borderId="0" xfId="0" applyFont="1" applyBorder="1" applyProtection="1"/>
    <xf numFmtId="0" fontId="2" fillId="0" borderId="9" xfId="0" applyFont="1" applyBorder="1" applyProtection="1"/>
    <xf numFmtId="0" fontId="2" fillId="0" borderId="17" xfId="0" applyFont="1" applyBorder="1" applyProtection="1"/>
    <xf numFmtId="3" fontId="2" fillId="2" borderId="16" xfId="0" applyNumberFormat="1" applyFont="1" applyFill="1" applyBorder="1" applyProtection="1"/>
    <xf numFmtId="0" fontId="2" fillId="0" borderId="18" xfId="0" applyFont="1" applyBorder="1" applyProtection="1"/>
    <xf numFmtId="9" fontId="2" fillId="0" borderId="16" xfId="2" applyFont="1" applyBorder="1" applyProtection="1"/>
    <xf numFmtId="9" fontId="2" fillId="0" borderId="0" xfId="2" applyFont="1" applyBorder="1" applyProtection="1"/>
    <xf numFmtId="9" fontId="2" fillId="0" borderId="18" xfId="2" applyFont="1" applyBorder="1" applyProtection="1"/>
    <xf numFmtId="3" fontId="2" fillId="2" borderId="16" xfId="2" applyNumberFormat="1" applyFont="1" applyFill="1" applyBorder="1" applyProtection="1"/>
    <xf numFmtId="3" fontId="2" fillId="2" borderId="0" xfId="2" applyNumberFormat="1" applyFont="1" applyFill="1" applyBorder="1" applyProtection="1"/>
    <xf numFmtId="3" fontId="2" fillId="0" borderId="0" xfId="2" applyNumberFormat="1" applyFont="1" applyFill="1" applyBorder="1" applyProtection="1"/>
    <xf numFmtId="3" fontId="2" fillId="2" borderId="19" xfId="0" applyNumberFormat="1" applyFont="1" applyFill="1" applyBorder="1" applyProtection="1"/>
    <xf numFmtId="3" fontId="2" fillId="2" borderId="9" xfId="0" applyNumberFormat="1" applyFont="1" applyFill="1" applyBorder="1" applyProtection="1"/>
    <xf numFmtId="3" fontId="2" fillId="0" borderId="9" xfId="0" applyNumberFormat="1" applyFont="1" applyFill="1" applyBorder="1" applyProtection="1"/>
    <xf numFmtId="0" fontId="2" fillId="0" borderId="16" xfId="0" applyFont="1" applyBorder="1" applyProtection="1"/>
    <xf numFmtId="0" fontId="2" fillId="0" borderId="0" xfId="0" applyFont="1" applyFill="1" applyBorder="1" applyProtection="1"/>
    <xf numFmtId="0" fontId="2" fillId="0" borderId="14" xfId="0" applyFont="1" applyBorder="1" applyProtection="1"/>
    <xf numFmtId="0" fontId="2" fillId="0" borderId="7" xfId="0" applyFont="1" applyBorder="1" applyProtection="1"/>
    <xf numFmtId="0" fontId="2" fillId="0" borderId="7" xfId="0" applyFont="1" applyFill="1" applyBorder="1" applyProtection="1"/>
    <xf numFmtId="0" fontId="2" fillId="0" borderId="15" xfId="0" applyFont="1" applyBorder="1" applyProtection="1"/>
    <xf numFmtId="3" fontId="2" fillId="2" borderId="20" xfId="0" applyNumberFormat="1" applyFont="1" applyFill="1" applyBorder="1" applyProtection="1"/>
    <xf numFmtId="0" fontId="2" fillId="0" borderId="11" xfId="0" applyFont="1" applyBorder="1" applyProtection="1"/>
    <xf numFmtId="0" fontId="2" fillId="0" borderId="11" xfId="0" applyFont="1" applyFill="1" applyBorder="1" applyProtection="1"/>
    <xf numFmtId="0" fontId="2" fillId="0" borderId="21" xfId="0" applyFont="1" applyBorder="1" applyProtection="1"/>
    <xf numFmtId="3" fontId="2" fillId="2" borderId="0" xfId="0" applyNumberFormat="1" applyFont="1" applyFill="1" applyBorder="1" applyProtection="1"/>
    <xf numFmtId="3" fontId="2" fillId="0" borderId="19" xfId="0" applyNumberFormat="1" applyFont="1" applyFill="1" applyBorder="1" applyProtection="1"/>
    <xf numFmtId="0" fontId="2" fillId="0" borderId="9" xfId="0" applyFont="1" applyFill="1" applyBorder="1" applyProtection="1"/>
    <xf numFmtId="3" fontId="2" fillId="2" borderId="14" xfId="0" applyNumberFormat="1" applyFont="1" applyFill="1" applyBorder="1" applyProtection="1"/>
    <xf numFmtId="0" fontId="2" fillId="2" borderId="7" xfId="0" applyFont="1" applyFill="1" applyBorder="1" applyProtection="1"/>
    <xf numFmtId="0" fontId="2" fillId="0" borderId="19" xfId="0" applyFont="1" applyBorder="1" applyProtection="1"/>
    <xf numFmtId="0" fontId="2" fillId="0" borderId="22" xfId="0" applyFont="1" applyBorder="1" applyProtection="1"/>
    <xf numFmtId="0" fontId="2" fillId="0" borderId="5" xfId="0" applyFont="1" applyBorder="1" applyProtection="1"/>
    <xf numFmtId="0" fontId="2" fillId="0" borderId="5" xfId="0" applyFont="1" applyFill="1" applyBorder="1" applyProtection="1"/>
    <xf numFmtId="3" fontId="2" fillId="0" borderId="5" xfId="0" applyNumberFormat="1" applyFont="1" applyFill="1" applyBorder="1" applyProtection="1"/>
    <xf numFmtId="3" fontId="2" fillId="2" borderId="23" xfId="0" applyNumberFormat="1" applyFont="1" applyFill="1" applyBorder="1" applyProtection="1"/>
    <xf numFmtId="0" fontId="2" fillId="0" borderId="17" xfId="0" applyFont="1" applyFill="1" applyBorder="1" applyProtection="1"/>
    <xf numFmtId="3" fontId="2" fillId="0" borderId="16" xfId="2" applyNumberFormat="1" applyFont="1" applyFill="1" applyBorder="1" applyProtection="1"/>
    <xf numFmtId="3" fontId="2" fillId="0" borderId="18" xfId="2" applyNumberFormat="1" applyFont="1" applyFill="1" applyBorder="1" applyProtection="1"/>
    <xf numFmtId="3" fontId="3" fillId="0" borderId="7" xfId="0" applyNumberFormat="1" applyFont="1" applyBorder="1" applyProtection="1"/>
    <xf numFmtId="3" fontId="3" fillId="0" borderId="15" xfId="0" applyNumberFormat="1" applyFont="1" applyBorder="1" applyProtection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9" fontId="0" fillId="0" borderId="0" xfId="2" applyFont="1" applyProtection="1">
      <protection locked="0"/>
    </xf>
    <xf numFmtId="0" fontId="3" fillId="0" borderId="1" xfId="0" applyFont="1" applyFill="1" applyBorder="1" applyProtection="1">
      <protection locked="0"/>
    </xf>
    <xf numFmtId="3" fontId="3" fillId="3" borderId="0" xfId="0" applyNumberFormat="1" applyFont="1" applyFill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Fill="1" applyProtection="1">
      <protection locked="0"/>
    </xf>
    <xf numFmtId="3" fontId="2" fillId="3" borderId="0" xfId="0" applyNumberFormat="1" applyFont="1" applyFill="1" applyProtection="1">
      <protection locked="0"/>
    </xf>
    <xf numFmtId="3" fontId="2" fillId="3" borderId="0" xfId="0" applyNumberFormat="1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9" fontId="2" fillId="3" borderId="0" xfId="2" applyFont="1" applyFill="1" applyBorder="1" applyProtection="1">
      <protection locked="0"/>
    </xf>
    <xf numFmtId="9" fontId="2" fillId="3" borderId="16" xfId="2" applyFont="1" applyFill="1" applyBorder="1" applyProtection="1">
      <protection locked="0"/>
    </xf>
    <xf numFmtId="0" fontId="3" fillId="0" borderId="14" xfId="0" applyFont="1" applyFill="1" applyBorder="1" applyProtection="1">
      <protection locked="0"/>
    </xf>
    <xf numFmtId="0" fontId="2" fillId="0" borderId="15" xfId="0" applyFont="1" applyFill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9" fontId="2" fillId="0" borderId="0" xfId="2" applyFont="1" applyFill="1" applyBorder="1" applyProtection="1">
      <protection locked="0"/>
    </xf>
    <xf numFmtId="3" fontId="2" fillId="0" borderId="0" xfId="0" applyNumberFormat="1" applyFont="1" applyFill="1" applyProtection="1">
      <protection locked="0"/>
    </xf>
    <xf numFmtId="3" fontId="3" fillId="0" borderId="7" xfId="0" applyNumberFormat="1" applyFont="1" applyFill="1" applyBorder="1" applyProtection="1">
      <protection locked="0"/>
    </xf>
    <xf numFmtId="9" fontId="3" fillId="0" borderId="7" xfId="2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7" xfId="0" applyFont="1" applyBorder="1" applyProtection="1">
      <protection locked="0"/>
    </xf>
    <xf numFmtId="0" fontId="3" fillId="0" borderId="15" xfId="0" applyFont="1" applyBorder="1" applyProtection="1">
      <protection locked="0"/>
    </xf>
    <xf numFmtId="3" fontId="2" fillId="3" borderId="9" xfId="0" applyNumberFormat="1" applyFont="1" applyFill="1" applyBorder="1" applyProtection="1">
      <protection locked="0"/>
    </xf>
    <xf numFmtId="9" fontId="2" fillId="3" borderId="19" xfId="2" applyFont="1" applyFill="1" applyBorder="1" applyProtection="1">
      <protection locked="0"/>
    </xf>
    <xf numFmtId="9" fontId="2" fillId="3" borderId="9" xfId="2" applyFont="1" applyFill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6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2" fillId="0" borderId="14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3" fontId="4" fillId="0" borderId="9" xfId="0" applyNumberFormat="1" applyFont="1" applyFill="1" applyBorder="1" applyProtection="1">
      <protection locked="0"/>
    </xf>
    <xf numFmtId="4" fontId="2" fillId="3" borderId="9" xfId="0" applyNumberFormat="1" applyFont="1" applyFill="1" applyBorder="1" applyProtection="1">
      <protection locked="0"/>
    </xf>
    <xf numFmtId="0" fontId="5" fillId="0" borderId="14" xfId="0" applyFont="1" applyFill="1" applyBorder="1" applyProtection="1">
      <protection locked="0"/>
    </xf>
    <xf numFmtId="0" fontId="3" fillId="0" borderId="9" xfId="0" applyFont="1" applyBorder="1" applyProtection="1"/>
    <xf numFmtId="3" fontId="2" fillId="0" borderId="0" xfId="0" applyNumberFormat="1" applyFont="1" applyFill="1" applyBorder="1" applyProtection="1"/>
    <xf numFmtId="3" fontId="2" fillId="0" borderId="7" xfId="0" applyNumberFormat="1" applyFont="1" applyFill="1" applyBorder="1" applyProtection="1"/>
    <xf numFmtId="0" fontId="3" fillId="0" borderId="9" xfId="0" applyFont="1" applyFill="1" applyBorder="1" applyProtection="1"/>
    <xf numFmtId="164" fontId="2" fillId="0" borderId="0" xfId="1" applyNumberFormat="1" applyFont="1" applyFill="1" applyBorder="1" applyProtection="1"/>
    <xf numFmtId="164" fontId="3" fillId="0" borderId="7" xfId="1" applyNumberFormat="1" applyFont="1" applyFill="1" applyBorder="1" applyProtection="1"/>
    <xf numFmtId="164" fontId="2" fillId="0" borderId="9" xfId="1" applyNumberFormat="1" applyFont="1" applyFill="1" applyBorder="1" applyProtection="1"/>
    <xf numFmtId="3" fontId="3" fillId="0" borderId="14" xfId="2" applyNumberFormat="1" applyFont="1" applyFill="1" applyBorder="1" applyProtection="1"/>
    <xf numFmtId="3" fontId="3" fillId="0" borderId="7" xfId="2" applyNumberFormat="1" applyFont="1" applyFill="1" applyBorder="1" applyProtection="1"/>
    <xf numFmtId="3" fontId="3" fillId="0" borderId="16" xfId="2" applyNumberFormat="1" applyFont="1" applyFill="1" applyBorder="1" applyProtection="1"/>
    <xf numFmtId="3" fontId="3" fillId="0" borderId="0" xfId="2" applyNumberFormat="1" applyFont="1" applyFill="1" applyBorder="1" applyProtection="1"/>
    <xf numFmtId="3" fontId="2" fillId="0" borderId="14" xfId="2" applyNumberFormat="1" applyFont="1" applyFill="1" applyBorder="1" applyProtection="1"/>
    <xf numFmtId="3" fontId="2" fillId="0" borderId="7" xfId="2" applyNumberFormat="1" applyFont="1" applyFill="1" applyBorder="1" applyProtection="1"/>
    <xf numFmtId="3" fontId="2" fillId="0" borderId="0" xfId="0" applyNumberFormat="1" applyFont="1" applyBorder="1" applyProtection="1"/>
    <xf numFmtId="0" fontId="3" fillId="0" borderId="15" xfId="0" applyFont="1" applyBorder="1" applyProtection="1"/>
    <xf numFmtId="0" fontId="3" fillId="6" borderId="0" xfId="0" applyFont="1" applyFill="1" applyProtection="1">
      <protection locked="0"/>
    </xf>
    <xf numFmtId="165" fontId="3" fillId="3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1" fontId="2" fillId="3" borderId="0" xfId="2" applyNumberFormat="1" applyFont="1" applyFill="1" applyBorder="1" applyProtection="1">
      <protection locked="0"/>
    </xf>
    <xf numFmtId="0" fontId="2" fillId="0" borderId="25" xfId="0" applyFont="1" applyBorder="1"/>
    <xf numFmtId="3" fontId="3" fillId="0" borderId="25" xfId="0" applyNumberFormat="1" applyFont="1" applyBorder="1"/>
    <xf numFmtId="3" fontId="12" fillId="0" borderId="14" xfId="0" applyNumberFormat="1" applyFont="1" applyBorder="1"/>
    <xf numFmtId="3" fontId="12" fillId="0" borderId="26" xfId="0" applyNumberFormat="1" applyFont="1" applyBorder="1"/>
    <xf numFmtId="9" fontId="2" fillId="0" borderId="0" xfId="2" applyFont="1" applyProtection="1">
      <protection locked="0"/>
    </xf>
    <xf numFmtId="3" fontId="3" fillId="0" borderId="0" xfId="0" applyNumberFormat="1" applyFont="1" applyFill="1" applyBorder="1" applyProtection="1"/>
    <xf numFmtId="1" fontId="2" fillId="3" borderId="18" xfId="0" applyNumberFormat="1" applyFont="1" applyFill="1" applyBorder="1" applyProtection="1">
      <protection locked="0"/>
    </xf>
    <xf numFmtId="0" fontId="2" fillId="0" borderId="8" xfId="0" applyFont="1" applyBorder="1" applyProtection="1">
      <protection locked="0"/>
    </xf>
    <xf numFmtId="165" fontId="2" fillId="0" borderId="23" xfId="0" applyNumberFormat="1" applyFont="1" applyFill="1" applyBorder="1" applyProtection="1">
      <protection locked="0"/>
    </xf>
    <xf numFmtId="0" fontId="2" fillId="0" borderId="16" xfId="0" applyFont="1" applyFill="1" applyBorder="1" applyProtection="1"/>
    <xf numFmtId="9" fontId="2" fillId="3" borderId="0" xfId="0" applyNumberFormat="1" applyFont="1" applyFill="1" applyBorder="1" applyProtection="1">
      <protection locked="0"/>
    </xf>
    <xf numFmtId="9" fontId="2" fillId="0" borderId="0" xfId="0" applyNumberFormat="1" applyFont="1"/>
    <xf numFmtId="3" fontId="2" fillId="0" borderId="0" xfId="0" applyNumberFormat="1" applyFont="1"/>
    <xf numFmtId="0" fontId="3" fillId="0" borderId="16" xfId="0" applyFont="1" applyFill="1" applyBorder="1" applyAlignment="1" applyProtection="1">
      <alignment wrapText="1"/>
      <protection locked="0"/>
    </xf>
    <xf numFmtId="9" fontId="2" fillId="3" borderId="16" xfId="2" applyFont="1" applyFill="1" applyBorder="1" applyProtection="1"/>
    <xf numFmtId="9" fontId="2" fillId="3" borderId="0" xfId="2" applyFont="1" applyFill="1" applyBorder="1" applyProtection="1"/>
    <xf numFmtId="3" fontId="2" fillId="3" borderId="0" xfId="0" applyNumberFormat="1" applyFont="1" applyFill="1" applyBorder="1" applyAlignment="1" applyProtection="1">
      <protection locked="0"/>
    </xf>
    <xf numFmtId="9" fontId="2" fillId="3" borderId="0" xfId="0" applyNumberFormat="1" applyFont="1" applyFill="1" applyBorder="1" applyAlignment="1" applyProtection="1">
      <protection locked="0"/>
    </xf>
    <xf numFmtId="9" fontId="2" fillId="3" borderId="16" xfId="2" applyFont="1" applyFill="1" applyBorder="1" applyAlignment="1" applyProtection="1">
      <protection locked="0"/>
    </xf>
    <xf numFmtId="9" fontId="2" fillId="3" borderId="0" xfId="2" applyFont="1" applyFill="1" applyBorder="1" applyAlignment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protection locked="0"/>
    </xf>
    <xf numFmtId="0" fontId="0" fillId="0" borderId="7" xfId="0" applyBorder="1" applyAlignment="1"/>
    <xf numFmtId="0" fontId="7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7">
    <dxf>
      <font>
        <b/>
        <i val="0"/>
        <color rgb="FFFF0000"/>
      </font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E9F6A8"/>
      <color rgb="FF93E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9145-CA4A-4AC3-BB42-57C7DEE61F0E}">
  <sheetPr codeName="Feuil1"/>
  <dimension ref="A1:N78"/>
  <sheetViews>
    <sheetView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baseColWidth="10" defaultColWidth="10.85546875" defaultRowHeight="12" x14ac:dyDescent="0.2"/>
  <cols>
    <col min="1" max="1" width="31.7109375" style="56" customWidth="1"/>
    <col min="2" max="2" width="9" style="57" customWidth="1"/>
    <col min="3" max="10" width="9.140625" style="56" customWidth="1"/>
    <col min="11" max="11" width="43.5703125" style="56" customWidth="1"/>
    <col min="12" max="16384" width="10.85546875" style="56"/>
  </cols>
  <sheetData>
    <row r="1" spans="1:14" x14ac:dyDescent="0.2">
      <c r="A1" s="57"/>
      <c r="D1" s="58"/>
      <c r="E1" s="58"/>
      <c r="F1" s="58"/>
      <c r="G1" s="58"/>
      <c r="H1" s="58"/>
      <c r="I1" s="58"/>
      <c r="J1" s="58"/>
    </row>
    <row r="2" spans="1:14" s="64" customFormat="1" ht="26.1" customHeight="1" thickBot="1" x14ac:dyDescent="0.25">
      <c r="A2" s="59" t="s">
        <v>45</v>
      </c>
      <c r="B2" s="60" t="s">
        <v>29</v>
      </c>
      <c r="C2" s="61" t="s">
        <v>18</v>
      </c>
      <c r="D2" s="62" t="s">
        <v>0</v>
      </c>
      <c r="E2" s="62" t="s">
        <v>1</v>
      </c>
      <c r="F2" s="62" t="s">
        <v>24</v>
      </c>
      <c r="G2" s="62" t="s">
        <v>25</v>
      </c>
      <c r="H2" s="62" t="s">
        <v>26</v>
      </c>
      <c r="I2" s="62" t="s">
        <v>27</v>
      </c>
      <c r="J2" s="62" t="s">
        <v>28</v>
      </c>
      <c r="K2" s="63" t="s">
        <v>43</v>
      </c>
    </row>
    <row r="3" spans="1:14" s="64" customFormat="1" ht="35.450000000000003" hidden="1" customHeight="1" x14ac:dyDescent="0.2">
      <c r="A3" s="65"/>
      <c r="B3" s="66" t="e">
        <f>#REF!+#REF!*#REF!</f>
        <v>#REF!</v>
      </c>
      <c r="C3" s="67"/>
      <c r="D3" s="67"/>
      <c r="E3" s="67"/>
      <c r="F3" s="67"/>
      <c r="G3" s="67"/>
      <c r="H3" s="67"/>
      <c r="I3" s="67"/>
      <c r="J3" s="67"/>
      <c r="K3" s="65"/>
      <c r="L3" s="65"/>
      <c r="M3" s="65"/>
      <c r="N3" s="65"/>
    </row>
    <row r="4" spans="1:14" s="64" customFormat="1" ht="35.450000000000003" hidden="1" customHeight="1" x14ac:dyDescent="0.2">
      <c r="A4" s="65"/>
      <c r="B4" s="66" t="e">
        <f>B3-#REF!</f>
        <v>#REF!</v>
      </c>
      <c r="C4" s="67" t="e">
        <f>B4/B3</f>
        <v>#REF!</v>
      </c>
      <c r="D4" s="67"/>
      <c r="E4" s="67"/>
      <c r="F4" s="67"/>
      <c r="G4" s="67"/>
      <c r="H4" s="67"/>
      <c r="I4" s="67"/>
      <c r="J4" s="67"/>
      <c r="K4" s="65"/>
      <c r="L4" s="65"/>
      <c r="M4" s="65"/>
      <c r="N4" s="65"/>
    </row>
    <row r="5" spans="1:14" s="64" customFormat="1" ht="11.1" customHeight="1" x14ac:dyDescent="0.2">
      <c r="A5" s="259" t="s">
        <v>30</v>
      </c>
      <c r="B5" s="68"/>
      <c r="C5" s="69"/>
      <c r="D5" s="133"/>
      <c r="E5" s="134"/>
      <c r="F5" s="134"/>
      <c r="G5" s="134"/>
      <c r="H5" s="134"/>
      <c r="I5" s="134"/>
      <c r="J5" s="135"/>
      <c r="K5" s="56"/>
      <c r="L5" s="65"/>
      <c r="M5" s="65"/>
      <c r="N5" s="65"/>
    </row>
    <row r="6" spans="1:14" s="64" customFormat="1" ht="11.1" customHeight="1" x14ac:dyDescent="0.2">
      <c r="A6" s="260" t="s">
        <v>22</v>
      </c>
      <c r="B6" s="71"/>
      <c r="C6" s="72"/>
      <c r="D6" s="136"/>
      <c r="E6" s="137"/>
      <c r="F6" s="137"/>
      <c r="G6" s="137"/>
      <c r="H6" s="137"/>
      <c r="I6" s="137"/>
      <c r="J6" s="138"/>
      <c r="K6" s="56"/>
      <c r="L6" s="65"/>
      <c r="M6" s="65"/>
      <c r="N6" s="65"/>
    </row>
    <row r="7" spans="1:14" ht="11.1" customHeight="1" x14ac:dyDescent="0.2">
      <c r="A7" s="73" t="s">
        <v>17</v>
      </c>
      <c r="B7" s="74"/>
      <c r="C7" s="75"/>
      <c r="D7" s="139"/>
      <c r="E7" s="140"/>
      <c r="F7" s="140"/>
      <c r="G7" s="140"/>
      <c r="H7" s="140"/>
      <c r="I7" s="141"/>
      <c r="J7" s="142"/>
    </row>
    <row r="8" spans="1:14" ht="11.1" customHeight="1" x14ac:dyDescent="0.2">
      <c r="A8" s="78" t="s">
        <v>44</v>
      </c>
      <c r="B8" s="44">
        <f>B7*C6</f>
        <v>0</v>
      </c>
      <c r="C8" s="79"/>
      <c r="D8" s="143">
        <f>+B8</f>
        <v>0</v>
      </c>
      <c r="E8" s="140"/>
      <c r="F8" s="140"/>
      <c r="G8" s="140"/>
      <c r="H8" s="140"/>
      <c r="I8" s="140"/>
      <c r="J8" s="144"/>
    </row>
    <row r="9" spans="1:14" ht="11.1" customHeight="1" x14ac:dyDescent="0.2">
      <c r="A9" s="80" t="s">
        <v>23</v>
      </c>
      <c r="B9" s="45"/>
      <c r="C9" s="81"/>
      <c r="D9" s="145"/>
      <c r="E9" s="146"/>
      <c r="F9" s="140"/>
      <c r="G9" s="140"/>
      <c r="H9" s="140"/>
      <c r="I9" s="146"/>
      <c r="J9" s="147"/>
      <c r="K9" s="83"/>
    </row>
    <row r="10" spans="1:14" ht="11.1" customHeight="1" x14ac:dyDescent="0.2">
      <c r="A10" s="78" t="s">
        <v>49</v>
      </c>
      <c r="B10" s="45">
        <f>B7*(1-C6)</f>
        <v>0</v>
      </c>
      <c r="C10" s="79"/>
      <c r="D10" s="148">
        <f>C9*B10</f>
        <v>0</v>
      </c>
      <c r="E10" s="149">
        <f>B10*(1-C9)</f>
        <v>0</v>
      </c>
      <c r="F10" s="150"/>
      <c r="G10" s="150"/>
      <c r="H10" s="150"/>
      <c r="I10" s="140"/>
      <c r="J10" s="144"/>
    </row>
    <row r="11" spans="1:14" ht="11.1" customHeight="1" x14ac:dyDescent="0.2">
      <c r="A11" s="73" t="s">
        <v>31</v>
      </c>
      <c r="B11" s="46">
        <f>B5*0.86-B25</f>
        <v>0</v>
      </c>
      <c r="C11" s="75"/>
      <c r="D11" s="151">
        <f>IF(C13="O",B14/4,B14/2)</f>
        <v>0</v>
      </c>
      <c r="E11" s="152">
        <f>IF(C13="o",B14/4,"0")+B12/5</f>
        <v>0</v>
      </c>
      <c r="F11" s="153"/>
      <c r="G11" s="153"/>
      <c r="H11" s="153"/>
      <c r="I11" s="141"/>
      <c r="J11" s="142"/>
      <c r="K11" s="56" t="s">
        <v>91</v>
      </c>
    </row>
    <row r="12" spans="1:14" ht="11.1" customHeight="1" x14ac:dyDescent="0.2">
      <c r="A12" s="78" t="s">
        <v>20</v>
      </c>
      <c r="B12" s="45">
        <f>B11*(1-C6)</f>
        <v>0</v>
      </c>
      <c r="C12" s="79"/>
      <c r="D12" s="154"/>
      <c r="E12" s="140"/>
      <c r="F12" s="155"/>
      <c r="G12" s="155"/>
      <c r="H12" s="155"/>
      <c r="I12" s="140"/>
      <c r="J12" s="144"/>
      <c r="K12" s="56" t="s">
        <v>34</v>
      </c>
    </row>
    <row r="13" spans="1:14" ht="11.1" customHeight="1" x14ac:dyDescent="0.2">
      <c r="A13" s="80" t="s">
        <v>32</v>
      </c>
      <c r="B13" s="45"/>
      <c r="C13" s="87" t="s">
        <v>33</v>
      </c>
      <c r="D13" s="154"/>
      <c r="E13" s="140"/>
      <c r="F13" s="155"/>
      <c r="G13" s="155"/>
      <c r="H13" s="155"/>
      <c r="I13" s="140"/>
      <c r="J13" s="144"/>
    </row>
    <row r="14" spans="1:14" ht="11.1" customHeight="1" x14ac:dyDescent="0.2">
      <c r="A14" s="70" t="s">
        <v>19</v>
      </c>
      <c r="B14" s="47">
        <f>B11*C6</f>
        <v>0</v>
      </c>
      <c r="C14" s="88"/>
      <c r="D14" s="156"/>
      <c r="E14" s="157"/>
      <c r="F14" s="158"/>
      <c r="G14" s="158"/>
      <c r="H14" s="158"/>
      <c r="I14" s="157"/>
      <c r="J14" s="159"/>
    </row>
    <row r="15" spans="1:14" s="94" customFormat="1" ht="11.1" customHeight="1" x14ac:dyDescent="0.2">
      <c r="A15" s="261" t="s">
        <v>2</v>
      </c>
      <c r="B15" s="46">
        <f>+C15*B5</f>
        <v>0</v>
      </c>
      <c r="C15" s="92"/>
      <c r="D15" s="151">
        <f>C16*B15</f>
        <v>0</v>
      </c>
      <c r="E15" s="152">
        <f>B15*(1-C16)</f>
        <v>0</v>
      </c>
      <c r="F15" s="153"/>
      <c r="G15" s="153"/>
      <c r="H15" s="153"/>
      <c r="I15" s="141"/>
      <c r="J15" s="142"/>
      <c r="K15" s="56" t="s">
        <v>122</v>
      </c>
      <c r="L15" s="93"/>
    </row>
    <row r="16" spans="1:14" ht="11.1" customHeight="1" x14ac:dyDescent="0.2">
      <c r="A16" s="70" t="s">
        <v>88</v>
      </c>
      <c r="B16" s="45"/>
      <c r="C16" s="95"/>
      <c r="D16" s="156"/>
      <c r="E16" s="157"/>
      <c r="F16" s="158"/>
      <c r="G16" s="158"/>
      <c r="H16" s="158"/>
      <c r="I16" s="157"/>
      <c r="J16" s="159"/>
    </row>
    <row r="17" spans="1:12" ht="11.1" customHeight="1" x14ac:dyDescent="0.2">
      <c r="A17" s="96" t="s">
        <v>3</v>
      </c>
      <c r="B17" s="48">
        <f>+C17*B5</f>
        <v>0</v>
      </c>
      <c r="C17" s="92"/>
      <c r="D17" s="160">
        <f>B17</f>
        <v>0</v>
      </c>
      <c r="E17" s="161"/>
      <c r="F17" s="162"/>
      <c r="G17" s="162"/>
      <c r="H17" s="162"/>
      <c r="I17" s="161"/>
      <c r="J17" s="163"/>
      <c r="K17" s="56" t="s">
        <v>122</v>
      </c>
    </row>
    <row r="18" spans="1:12" ht="11.1" customHeight="1" x14ac:dyDescent="0.2">
      <c r="A18" s="96" t="s">
        <v>4</v>
      </c>
      <c r="B18" s="48">
        <f>+C18*B5</f>
        <v>0</v>
      </c>
      <c r="C18" s="92"/>
      <c r="D18" s="160">
        <f t="shared" ref="D18" si="0">B18</f>
        <v>0</v>
      </c>
      <c r="E18" s="161"/>
      <c r="F18" s="162"/>
      <c r="G18" s="162"/>
      <c r="H18" s="162"/>
      <c r="I18" s="161"/>
      <c r="J18" s="163"/>
      <c r="K18" s="56" t="s">
        <v>122</v>
      </c>
    </row>
    <row r="19" spans="1:12" ht="11.1" customHeight="1" x14ac:dyDescent="0.2">
      <c r="A19" s="262" t="s">
        <v>92</v>
      </c>
      <c r="B19" s="49">
        <f>+C19*B18</f>
        <v>0</v>
      </c>
      <c r="C19" s="98"/>
      <c r="D19" s="143">
        <f>+C20*B19</f>
        <v>0</v>
      </c>
      <c r="E19" s="164">
        <f>+B19*C21</f>
        <v>0</v>
      </c>
      <c r="F19" s="155"/>
      <c r="G19" s="155"/>
      <c r="H19" s="164">
        <f>+B19*C22</f>
        <v>0</v>
      </c>
      <c r="I19" s="140"/>
      <c r="J19" s="144"/>
      <c r="K19" s="56" t="s">
        <v>96</v>
      </c>
    </row>
    <row r="20" spans="1:12" ht="11.1" customHeight="1" x14ac:dyDescent="0.2">
      <c r="A20" s="80" t="s">
        <v>93</v>
      </c>
      <c r="B20" s="49"/>
      <c r="C20" s="99"/>
      <c r="D20" s="139"/>
      <c r="E20" s="139"/>
      <c r="F20" s="139"/>
      <c r="G20" s="139"/>
      <c r="H20" s="139"/>
      <c r="I20" s="140"/>
      <c r="J20" s="144"/>
    </row>
    <row r="21" spans="1:12" ht="11.1" customHeight="1" x14ac:dyDescent="0.2">
      <c r="A21" s="80" t="s">
        <v>94</v>
      </c>
      <c r="B21" s="49"/>
      <c r="C21" s="99"/>
      <c r="D21" s="44"/>
      <c r="E21" s="155"/>
      <c r="F21" s="155"/>
      <c r="G21" s="155"/>
      <c r="H21" s="155"/>
      <c r="I21" s="140"/>
      <c r="J21" s="144"/>
    </row>
    <row r="22" spans="1:12" ht="11.1" customHeight="1" x14ac:dyDescent="0.2">
      <c r="A22" s="80" t="s">
        <v>95</v>
      </c>
      <c r="B22" s="49"/>
      <c r="C22" s="99"/>
      <c r="D22" s="44"/>
      <c r="E22" s="155"/>
      <c r="F22" s="155"/>
      <c r="G22" s="155"/>
      <c r="H22" s="155"/>
      <c r="I22" s="140"/>
      <c r="J22" s="144"/>
    </row>
    <row r="23" spans="1:12" ht="11.1" customHeight="1" x14ac:dyDescent="0.2">
      <c r="A23" s="100" t="s">
        <v>35</v>
      </c>
      <c r="B23" s="50"/>
      <c r="C23" s="92"/>
      <c r="D23" s="165"/>
      <c r="E23" s="141"/>
      <c r="F23" s="166"/>
      <c r="G23" s="166"/>
      <c r="H23" s="166"/>
      <c r="I23" s="141"/>
      <c r="J23" s="142"/>
      <c r="K23" s="56" t="s">
        <v>36</v>
      </c>
    </row>
    <row r="24" spans="1:12" ht="11.1" customHeight="1" x14ac:dyDescent="0.2">
      <c r="A24" s="80" t="s">
        <v>39</v>
      </c>
      <c r="B24" s="45"/>
      <c r="C24" s="99"/>
      <c r="D24" s="44"/>
      <c r="E24" s="140"/>
      <c r="F24" s="155"/>
      <c r="G24" s="155"/>
      <c r="H24" s="155"/>
      <c r="I24" s="140"/>
      <c r="J24" s="144"/>
      <c r="L24" s="102"/>
    </row>
    <row r="25" spans="1:12" ht="11.1" customHeight="1" x14ac:dyDescent="0.2">
      <c r="A25" s="103" t="s">
        <v>5</v>
      </c>
      <c r="B25" s="51">
        <f>+C23*B5</f>
        <v>0</v>
      </c>
      <c r="C25" s="88"/>
      <c r="D25" s="167">
        <f>B25*C24</f>
        <v>0</v>
      </c>
      <c r="E25" s="168">
        <f>B25*(1-C24)</f>
        <v>0</v>
      </c>
      <c r="F25" s="158"/>
      <c r="G25" s="158"/>
      <c r="H25" s="158"/>
      <c r="I25" s="157"/>
      <c r="J25" s="159"/>
      <c r="L25" s="102"/>
    </row>
    <row r="26" spans="1:12" ht="11.1" customHeight="1" x14ac:dyDescent="0.2">
      <c r="A26" s="100" t="s">
        <v>37</v>
      </c>
      <c r="B26" s="50"/>
      <c r="C26" s="92"/>
      <c r="D26" s="165"/>
      <c r="E26" s="141"/>
      <c r="F26" s="166"/>
      <c r="G26" s="166"/>
      <c r="H26" s="166"/>
      <c r="I26" s="141"/>
      <c r="J26" s="142"/>
      <c r="K26" s="56" t="s">
        <v>38</v>
      </c>
      <c r="L26" s="102"/>
    </row>
    <row r="27" spans="1:12" ht="11.1" customHeight="1" x14ac:dyDescent="0.2">
      <c r="A27" s="80" t="s">
        <v>40</v>
      </c>
      <c r="B27" s="45"/>
      <c r="C27" s="99"/>
      <c r="D27" s="44"/>
      <c r="E27" s="140"/>
      <c r="F27" s="155"/>
      <c r="G27" s="155"/>
      <c r="H27" s="155"/>
      <c r="I27" s="140"/>
      <c r="J27" s="144"/>
    </row>
    <row r="28" spans="1:12" ht="11.1" customHeight="1" x14ac:dyDescent="0.2">
      <c r="A28" s="103" t="s">
        <v>6</v>
      </c>
      <c r="B28" s="51">
        <f>B5*C26*C6</f>
        <v>0</v>
      </c>
      <c r="C28" s="88"/>
      <c r="D28" s="167">
        <f>B28*C27</f>
        <v>0</v>
      </c>
      <c r="E28" s="168">
        <f>B28*(1-C27)</f>
        <v>0</v>
      </c>
      <c r="F28" s="158"/>
      <c r="G28" s="158"/>
      <c r="H28" s="158"/>
      <c r="I28" s="157"/>
      <c r="J28" s="159"/>
    </row>
    <row r="29" spans="1:12" ht="11.1" customHeight="1" x14ac:dyDescent="0.2">
      <c r="A29" s="100" t="s">
        <v>102</v>
      </c>
      <c r="B29" s="49"/>
      <c r="C29" s="98"/>
      <c r="D29" s="44"/>
      <c r="E29" s="155"/>
      <c r="F29" s="155"/>
      <c r="G29" s="155"/>
      <c r="H29" s="155"/>
      <c r="I29" s="140"/>
      <c r="J29" s="144"/>
    </row>
    <row r="30" spans="1:12" ht="11.1" customHeight="1" x14ac:dyDescent="0.2">
      <c r="A30" s="80" t="s">
        <v>104</v>
      </c>
      <c r="B30" s="49"/>
      <c r="C30" s="99"/>
      <c r="D30" s="44"/>
      <c r="E30" s="155"/>
      <c r="F30" s="155"/>
      <c r="G30" s="155"/>
      <c r="H30" s="155"/>
      <c r="I30" s="140"/>
      <c r="J30" s="144"/>
    </row>
    <row r="31" spans="1:12" ht="11.1" customHeight="1" x14ac:dyDescent="0.2">
      <c r="A31" s="97" t="s">
        <v>103</v>
      </c>
      <c r="B31" s="49">
        <f>C29*(C6*B5)</f>
        <v>0</v>
      </c>
      <c r="C31" s="79"/>
      <c r="D31" s="167">
        <f>B31*C30</f>
        <v>0</v>
      </c>
      <c r="E31" s="168">
        <f>B31*(1-C30)</f>
        <v>0</v>
      </c>
      <c r="F31" s="155"/>
      <c r="G31" s="155"/>
      <c r="H31" s="155"/>
      <c r="I31" s="140"/>
      <c r="J31" s="144"/>
    </row>
    <row r="32" spans="1:12" ht="11.1" customHeight="1" x14ac:dyDescent="0.2">
      <c r="A32" s="100" t="s">
        <v>42</v>
      </c>
      <c r="B32" s="52"/>
      <c r="C32" s="92"/>
      <c r="D32" s="169"/>
      <c r="E32" s="141"/>
      <c r="F32" s="166"/>
      <c r="G32" s="166"/>
      <c r="H32" s="166"/>
      <c r="I32" s="141"/>
      <c r="J32" s="142"/>
    </row>
    <row r="33" spans="1:11" ht="11.1" customHeight="1" x14ac:dyDescent="0.2">
      <c r="A33" s="103" t="s">
        <v>41</v>
      </c>
      <c r="B33" s="53"/>
      <c r="C33" s="88"/>
      <c r="D33" s="167">
        <f>C32*(E10+E11+E15)</f>
        <v>0</v>
      </c>
      <c r="E33" s="157"/>
      <c r="F33" s="158"/>
      <c r="G33" s="158"/>
      <c r="H33" s="158"/>
      <c r="I33" s="157"/>
      <c r="J33" s="159"/>
      <c r="K33" s="105"/>
    </row>
    <row r="34" spans="1:11" ht="11.1" customHeight="1" x14ac:dyDescent="0.2">
      <c r="A34" s="78" t="s">
        <v>109</v>
      </c>
      <c r="B34" s="54"/>
      <c r="C34" s="106"/>
      <c r="D34" s="44"/>
      <c r="E34" s="140"/>
      <c r="F34" s="155"/>
      <c r="G34" s="155"/>
      <c r="H34" s="155"/>
      <c r="I34" s="140"/>
      <c r="J34" s="144"/>
      <c r="K34" s="105"/>
    </row>
    <row r="35" spans="1:11" ht="11.1" customHeight="1" x14ac:dyDescent="0.2">
      <c r="A35" s="78" t="s">
        <v>110</v>
      </c>
      <c r="B35" s="54"/>
      <c r="C35" s="243"/>
      <c r="D35" s="44"/>
      <c r="E35" s="140"/>
      <c r="F35" s="155"/>
      <c r="G35" s="155"/>
      <c r="H35" s="155"/>
      <c r="I35" s="140"/>
      <c r="J35" s="144"/>
      <c r="K35" s="105"/>
    </row>
    <row r="36" spans="1:11" ht="11.1" customHeight="1" x14ac:dyDescent="0.2">
      <c r="A36" s="97" t="s">
        <v>7</v>
      </c>
      <c r="B36" s="54">
        <f>+C34*B5*C35</f>
        <v>0</v>
      </c>
      <c r="D36" s="246"/>
      <c r="E36" s="140"/>
      <c r="F36" s="155"/>
      <c r="G36" s="155"/>
      <c r="H36" s="155"/>
      <c r="I36" s="164">
        <f>B36</f>
        <v>0</v>
      </c>
      <c r="J36" s="144"/>
    </row>
    <row r="37" spans="1:11" ht="11.1" customHeight="1" x14ac:dyDescent="0.2">
      <c r="A37" s="244" t="s">
        <v>109</v>
      </c>
      <c r="B37" s="52"/>
      <c r="C37" s="92"/>
      <c r="D37" s="169"/>
      <c r="E37" s="141"/>
      <c r="F37" s="166"/>
      <c r="G37" s="166"/>
      <c r="H37" s="166"/>
      <c r="I37" s="153"/>
      <c r="J37" s="142"/>
    </row>
    <row r="38" spans="1:11" ht="11.1" customHeight="1" x14ac:dyDescent="0.2">
      <c r="A38" s="78" t="s">
        <v>110</v>
      </c>
      <c r="B38" s="54"/>
      <c r="C38" s="243"/>
      <c r="D38" s="154"/>
      <c r="E38" s="140"/>
      <c r="F38" s="155"/>
      <c r="G38" s="155"/>
      <c r="H38" s="155"/>
      <c r="I38" s="219"/>
      <c r="J38" s="144"/>
    </row>
    <row r="39" spans="1:11" ht="11.1" customHeight="1" thickBot="1" x14ac:dyDescent="0.25">
      <c r="A39" s="107" t="s">
        <v>8</v>
      </c>
      <c r="B39" s="55">
        <f>+C37*B5*C38</f>
        <v>0</v>
      </c>
      <c r="C39" s="245"/>
      <c r="D39" s="170"/>
      <c r="E39" s="171"/>
      <c r="F39" s="172"/>
      <c r="G39" s="172"/>
      <c r="H39" s="172"/>
      <c r="I39" s="173"/>
      <c r="J39" s="174">
        <f>B39</f>
        <v>0</v>
      </c>
    </row>
    <row r="40" spans="1:11" ht="11.1" customHeight="1" x14ac:dyDescent="0.2">
      <c r="A40" s="244" t="s">
        <v>109</v>
      </c>
      <c r="B40" s="52"/>
      <c r="C40" s="92"/>
      <c r="D40" s="169"/>
      <c r="E40" s="141"/>
      <c r="F40" s="166"/>
      <c r="G40" s="166"/>
      <c r="H40" s="166"/>
      <c r="I40" s="153"/>
      <c r="J40" s="142"/>
    </row>
    <row r="41" spans="1:11" ht="11.1" customHeight="1" thickBot="1" x14ac:dyDescent="0.25">
      <c r="A41" s="107" t="s">
        <v>120</v>
      </c>
      <c r="B41" s="55">
        <f>+C40*B8</f>
        <v>0</v>
      </c>
      <c r="C41" s="245"/>
      <c r="D41" s="170"/>
      <c r="E41" s="171"/>
      <c r="F41" s="172"/>
      <c r="G41" s="172"/>
      <c r="H41" s="172"/>
      <c r="I41" s="173"/>
      <c r="J41" s="174">
        <f>B41</f>
        <v>0</v>
      </c>
    </row>
    <row r="42" spans="1:11" ht="11.1" customHeight="1" x14ac:dyDescent="0.2">
      <c r="A42" s="185"/>
      <c r="B42" s="242"/>
      <c r="C42" s="125"/>
      <c r="D42" s="155"/>
      <c r="E42" s="155"/>
      <c r="F42" s="155"/>
      <c r="G42" s="155"/>
      <c r="H42" s="155"/>
      <c r="I42" s="219"/>
      <c r="J42" s="219"/>
    </row>
    <row r="43" spans="1:11" ht="11.1" customHeight="1" x14ac:dyDescent="0.2">
      <c r="A43" s="185"/>
      <c r="B43" s="242"/>
      <c r="C43" s="125"/>
      <c r="D43" s="155"/>
      <c r="E43" s="155"/>
      <c r="F43" s="155"/>
      <c r="G43" s="155"/>
      <c r="H43" s="155"/>
      <c r="I43" s="219"/>
      <c r="J43" s="219"/>
    </row>
    <row r="44" spans="1:11" x14ac:dyDescent="0.2">
      <c r="B44" s="241"/>
      <c r="C44" s="186"/>
      <c r="D44" s="186"/>
      <c r="E44" s="186"/>
      <c r="F44" s="186"/>
      <c r="G44" s="186"/>
      <c r="H44" s="186"/>
      <c r="I44" s="186"/>
      <c r="J44" s="186"/>
    </row>
    <row r="45" spans="1:11" x14ac:dyDescent="0.2">
      <c r="A45" s="108" t="s">
        <v>58</v>
      </c>
      <c r="B45" s="109"/>
      <c r="C45" s="77"/>
      <c r="D45" s="77"/>
      <c r="E45" s="77"/>
      <c r="F45" s="77"/>
      <c r="G45" s="77"/>
      <c r="H45" s="77"/>
      <c r="I45" s="77"/>
      <c r="J45" s="75"/>
    </row>
    <row r="46" spans="1:11" ht="11.1" customHeight="1" x14ac:dyDescent="0.2">
      <c r="A46" s="110" t="s">
        <v>47</v>
      </c>
      <c r="B46" s="111"/>
      <c r="C46" s="112"/>
      <c r="D46" s="113"/>
      <c r="E46" s="113"/>
      <c r="F46" s="113"/>
      <c r="G46" s="113"/>
      <c r="H46" s="113"/>
      <c r="I46" s="113"/>
      <c r="J46" s="114"/>
    </row>
    <row r="47" spans="1:11" ht="11.1" customHeight="1" x14ac:dyDescent="0.2">
      <c r="B47" s="111"/>
      <c r="C47" s="112"/>
      <c r="D47" s="76"/>
      <c r="E47" s="76"/>
      <c r="F47" s="76"/>
      <c r="G47" s="76"/>
      <c r="H47" s="76"/>
      <c r="I47" s="76"/>
      <c r="J47" s="79"/>
    </row>
    <row r="48" spans="1:11" ht="11.1" customHeight="1" x14ac:dyDescent="0.2">
      <c r="A48" s="264" t="s">
        <v>59</v>
      </c>
      <c r="B48" s="115" t="s">
        <v>57</v>
      </c>
      <c r="C48" s="116"/>
      <c r="D48" s="117"/>
      <c r="E48" s="112"/>
      <c r="F48" s="112"/>
      <c r="G48" s="112"/>
      <c r="H48" s="112"/>
      <c r="I48" s="112"/>
      <c r="J48" s="118"/>
    </row>
    <row r="49" spans="1:11" ht="11.1" customHeight="1" x14ac:dyDescent="0.2">
      <c r="A49" s="265"/>
      <c r="B49" s="115" t="s">
        <v>21</v>
      </c>
      <c r="C49" s="116"/>
      <c r="D49" s="119"/>
      <c r="E49" s="119"/>
      <c r="F49" s="119"/>
      <c r="G49" s="119"/>
      <c r="H49" s="119"/>
      <c r="I49" s="112"/>
      <c r="J49" s="118"/>
    </row>
    <row r="50" spans="1:11" ht="14.25" x14ac:dyDescent="0.2">
      <c r="A50" s="265"/>
      <c r="B50" s="115" t="s">
        <v>50</v>
      </c>
      <c r="C50" s="116"/>
      <c r="D50" s="117"/>
      <c r="E50" s="117"/>
      <c r="F50" s="117"/>
      <c r="G50" s="117"/>
      <c r="H50" s="117"/>
      <c r="I50" s="112"/>
      <c r="J50" s="118"/>
    </row>
    <row r="51" spans="1:11" ht="14.25" x14ac:dyDescent="0.2">
      <c r="A51" s="265"/>
      <c r="B51" s="115" t="s">
        <v>51</v>
      </c>
      <c r="C51" s="116"/>
      <c r="D51" s="119"/>
      <c r="E51" s="119"/>
      <c r="F51" s="119"/>
      <c r="G51" s="119"/>
      <c r="H51" s="119"/>
      <c r="I51" s="112"/>
      <c r="J51" s="118"/>
    </row>
    <row r="52" spans="1:11" ht="14.25" x14ac:dyDescent="0.2">
      <c r="A52" s="265"/>
      <c r="B52" s="115" t="s">
        <v>52</v>
      </c>
      <c r="C52" s="116"/>
      <c r="D52" s="119"/>
      <c r="E52" s="86"/>
      <c r="F52" s="86"/>
      <c r="G52" s="86"/>
      <c r="H52" s="86"/>
      <c r="I52" s="86"/>
      <c r="J52" s="120"/>
    </row>
    <row r="53" spans="1:11" ht="14.25" x14ac:dyDescent="0.2">
      <c r="A53" s="265"/>
      <c r="B53" s="115" t="s">
        <v>53</v>
      </c>
      <c r="C53" s="116"/>
      <c r="D53" s="119"/>
      <c r="E53" s="86"/>
      <c r="F53" s="86"/>
      <c r="G53" s="86"/>
      <c r="H53" s="86"/>
      <c r="I53" s="86"/>
      <c r="J53" s="120"/>
    </row>
    <row r="54" spans="1:11" ht="14.25" x14ac:dyDescent="0.2">
      <c r="A54" s="265"/>
      <c r="B54" s="115" t="s">
        <v>99</v>
      </c>
      <c r="C54" s="116"/>
      <c r="D54" s="119"/>
      <c r="E54" s="86"/>
      <c r="F54" s="86"/>
      <c r="G54" s="86"/>
      <c r="H54" s="86"/>
      <c r="I54" s="86"/>
      <c r="J54" s="120"/>
    </row>
    <row r="55" spans="1:11" ht="14.25" x14ac:dyDescent="0.2">
      <c r="A55" s="265"/>
      <c r="B55" s="115" t="s">
        <v>54</v>
      </c>
      <c r="C55" s="116"/>
      <c r="D55" s="117"/>
      <c r="E55" s="121"/>
      <c r="F55" s="121"/>
      <c r="G55" s="121"/>
      <c r="H55" s="121"/>
      <c r="I55" s="86"/>
      <c r="J55" s="120"/>
    </row>
    <row r="56" spans="1:11" ht="14.25" x14ac:dyDescent="0.2">
      <c r="A56" s="265"/>
      <c r="B56" s="115" t="s">
        <v>55</v>
      </c>
      <c r="C56" s="116"/>
      <c r="D56" s="119"/>
      <c r="E56" s="119"/>
      <c r="F56" s="119"/>
      <c r="G56" s="119"/>
      <c r="H56" s="119"/>
      <c r="I56" s="86"/>
      <c r="J56" s="120"/>
    </row>
    <row r="57" spans="1:11" ht="14.25" x14ac:dyDescent="0.2">
      <c r="A57" s="265"/>
      <c r="B57" s="115" t="s">
        <v>56</v>
      </c>
      <c r="C57" s="116"/>
      <c r="D57" s="117"/>
      <c r="E57" s="119"/>
      <c r="F57" s="119"/>
      <c r="G57" s="119"/>
      <c r="H57" s="119"/>
      <c r="I57" s="86"/>
      <c r="J57" s="120"/>
    </row>
    <row r="58" spans="1:11" ht="14.25" x14ac:dyDescent="0.2">
      <c r="A58" s="265"/>
      <c r="B58" s="115" t="s">
        <v>105</v>
      </c>
      <c r="C58" s="116"/>
      <c r="D58" s="117"/>
      <c r="E58" s="86"/>
      <c r="F58" s="86"/>
      <c r="G58" s="86"/>
      <c r="H58" s="86"/>
      <c r="I58" s="86"/>
      <c r="J58" s="120"/>
    </row>
    <row r="59" spans="1:11" ht="14.25" x14ac:dyDescent="0.2">
      <c r="A59" s="265"/>
      <c r="B59" s="115" t="s">
        <v>7</v>
      </c>
      <c r="C59" s="116"/>
      <c r="D59" s="86"/>
      <c r="E59" s="86"/>
      <c r="F59" s="86"/>
      <c r="G59" s="86"/>
      <c r="H59" s="86"/>
      <c r="I59" s="119"/>
      <c r="J59" s="120"/>
    </row>
    <row r="60" spans="1:11" x14ac:dyDescent="0.2">
      <c r="A60" s="265"/>
      <c r="B60" s="115" t="s">
        <v>111</v>
      </c>
      <c r="C60" s="117"/>
      <c r="D60" s="121"/>
      <c r="E60" s="86"/>
      <c r="F60" s="86"/>
      <c r="G60" s="86"/>
      <c r="H60" s="86"/>
      <c r="I60" s="86"/>
      <c r="J60" s="257"/>
    </row>
    <row r="61" spans="1:11" x14ac:dyDescent="0.2">
      <c r="A61" s="266"/>
      <c r="B61" s="258" t="str">
        <f>+A41</f>
        <v>Suivi et coordination du parcours PDP</v>
      </c>
      <c r="C61" s="122"/>
      <c r="D61" s="123"/>
      <c r="E61" s="91"/>
      <c r="F61" s="91"/>
      <c r="G61" s="91"/>
      <c r="H61" s="91"/>
      <c r="I61" s="91"/>
      <c r="J61" s="124"/>
    </row>
    <row r="62" spans="1:11" x14ac:dyDescent="0.2">
      <c r="A62" s="76"/>
      <c r="B62" s="121"/>
      <c r="C62" s="125"/>
      <c r="D62" s="121"/>
      <c r="E62" s="86"/>
      <c r="F62" s="86"/>
      <c r="G62" s="86"/>
      <c r="H62" s="86"/>
      <c r="I62" s="86"/>
      <c r="J62" s="86"/>
    </row>
    <row r="63" spans="1:11" x14ac:dyDescent="0.2">
      <c r="A63" s="108" t="s">
        <v>67</v>
      </c>
      <c r="B63" s="84"/>
      <c r="C63" s="126"/>
      <c r="D63" s="165"/>
      <c r="E63" s="166"/>
      <c r="F63" s="166"/>
      <c r="G63" s="166"/>
      <c r="H63" s="166"/>
      <c r="I63" s="166"/>
      <c r="J63" s="175"/>
    </row>
    <row r="64" spans="1:11" x14ac:dyDescent="0.2">
      <c r="A64" s="128" t="s">
        <v>57</v>
      </c>
      <c r="B64" s="111"/>
      <c r="C64" s="86"/>
      <c r="D64" s="176">
        <f>(D48/60)*(D8+D8*(D$46/(1-D$46)))</f>
        <v>0</v>
      </c>
      <c r="E64" s="150">
        <f>(E48/60)*(E8+E8*(E$46/(1-E$46)))</f>
        <v>0</v>
      </c>
      <c r="F64" s="150"/>
      <c r="G64" s="150"/>
      <c r="H64" s="150"/>
      <c r="I64" s="150">
        <f>(I48/60)*(I8+I8*(I$46/(1-I$46)))</f>
        <v>0</v>
      </c>
      <c r="J64" s="177">
        <f>(J48/60)*(J8+J8*(J$46/(1-J$46)))</f>
        <v>0</v>
      </c>
      <c r="K64" s="57"/>
    </row>
    <row r="65" spans="1:11" x14ac:dyDescent="0.2">
      <c r="A65" s="128" t="s">
        <v>21</v>
      </c>
      <c r="B65" s="121"/>
      <c r="C65" s="125"/>
      <c r="D65" s="176">
        <f>(D49/60)*(D10+D10*(D$46/(1-D$46)))</f>
        <v>0</v>
      </c>
      <c r="E65" s="150">
        <f>(E49/60)*(E10+E10*(E$46/(1-E$46)))</f>
        <v>0</v>
      </c>
      <c r="F65" s="150"/>
      <c r="G65" s="150"/>
      <c r="H65" s="150"/>
      <c r="I65" s="150">
        <f>(I49/60)*(I10+I10*(I$46/(1-I$46)))</f>
        <v>0</v>
      </c>
      <c r="J65" s="177">
        <f>(J49/60)*(J10+J10*(J$46/(1-J$46)))</f>
        <v>0</v>
      </c>
      <c r="K65" s="57"/>
    </row>
    <row r="66" spans="1:11" x14ac:dyDescent="0.2">
      <c r="A66" s="128" t="s">
        <v>50</v>
      </c>
      <c r="B66" s="121"/>
      <c r="C66" s="129"/>
      <c r="D66" s="176">
        <f>(D50/60)*(D11+D11*(D$46/(1-D$46)))</f>
        <v>0</v>
      </c>
      <c r="E66" s="150">
        <f>(E50/60)*(E11+E11*(E$46/(1-E$46)))</f>
        <v>0</v>
      </c>
      <c r="F66" s="150"/>
      <c r="G66" s="150"/>
      <c r="H66" s="150"/>
      <c r="I66" s="150">
        <f>(I50/60)*(I11+I11*(I$46/(1-I$46)))</f>
        <v>0</v>
      </c>
      <c r="J66" s="177">
        <f>(J50/60)*(J11+J11*(J$46/(1-J$46)))</f>
        <v>0</v>
      </c>
      <c r="K66" s="57"/>
    </row>
    <row r="67" spans="1:11" x14ac:dyDescent="0.2">
      <c r="A67" s="128" t="s">
        <v>51</v>
      </c>
      <c r="B67" s="111"/>
      <c r="C67" s="86"/>
      <c r="D67" s="176">
        <f>(D51/60)*(D15+D15*(D$46/(1-D$46)))</f>
        <v>0</v>
      </c>
      <c r="E67" s="150">
        <f>(E51/60)*(E15+E15*(E$46/(1-E$46)))</f>
        <v>0</v>
      </c>
      <c r="F67" s="150"/>
      <c r="G67" s="150"/>
      <c r="H67" s="150"/>
      <c r="I67" s="150">
        <f>(I51/60)*(I15+I15*(I$46/(1-I$46)))</f>
        <v>0</v>
      </c>
      <c r="J67" s="177">
        <f>(J51/60)*(J15+J15*(J$46/(1-J$46)))</f>
        <v>0</v>
      </c>
      <c r="K67" s="57"/>
    </row>
    <row r="68" spans="1:11" x14ac:dyDescent="0.2">
      <c r="A68" s="128" t="s">
        <v>52</v>
      </c>
      <c r="B68" s="111"/>
      <c r="C68" s="125"/>
      <c r="D68" s="176">
        <f>(D52/60)*(D17+D17*(D$46/(1-D$46)))</f>
        <v>0</v>
      </c>
      <c r="E68" s="150">
        <f>(E52/60)*(E17+E17*(E$46/(1-E$46)))</f>
        <v>0</v>
      </c>
      <c r="F68" s="150"/>
      <c r="G68" s="150"/>
      <c r="H68" s="150"/>
      <c r="I68" s="150">
        <f>(I52/60)*(I17+I17*(I$46/(1-I$46)))</f>
        <v>0</v>
      </c>
      <c r="J68" s="177">
        <f>(J52/60)*(J17+J17*(J$46/(1-J$46)))</f>
        <v>0</v>
      </c>
      <c r="K68" s="57"/>
    </row>
    <row r="69" spans="1:11" x14ac:dyDescent="0.2">
      <c r="A69" s="128" t="s">
        <v>53</v>
      </c>
      <c r="B69" s="111"/>
      <c r="C69" s="86"/>
      <c r="D69" s="176">
        <f>(D53/60)*(D18+D18*(D$46/(1-D$46)))</f>
        <v>0</v>
      </c>
      <c r="E69" s="150">
        <f>(E53/60)*(E18+E18*(E$46/(1-E$46)))</f>
        <v>0</v>
      </c>
      <c r="F69" s="150"/>
      <c r="G69" s="150"/>
      <c r="H69" s="150"/>
      <c r="I69" s="150">
        <f>(I53/60)*(I18+I18*(I$46/(1-I$46)))</f>
        <v>0</v>
      </c>
      <c r="J69" s="177">
        <f>(J53/60)*(J18+J18*(J$46/(1-J$46)))</f>
        <v>0</v>
      </c>
      <c r="K69" s="57"/>
    </row>
    <row r="70" spans="1:11" x14ac:dyDescent="0.2">
      <c r="A70" s="128" t="s">
        <v>112</v>
      </c>
      <c r="B70" s="111"/>
      <c r="C70" s="86"/>
      <c r="D70" s="176">
        <f>(D54/60)*(D19+D19*(D$46/(1-D$46)))</f>
        <v>0</v>
      </c>
      <c r="E70" s="150">
        <f>($D$54/60)*(E19+E19*(E$46/(1-E$46)))</f>
        <v>0</v>
      </c>
      <c r="F70" s="150"/>
      <c r="G70" s="150"/>
      <c r="H70" s="150"/>
      <c r="I70" s="150">
        <f t="shared" ref="I70:J74" si="1">($D$54/60)*(I19+I19*(I$46/(1-I$46)))</f>
        <v>0</v>
      </c>
      <c r="J70" s="177">
        <f t="shared" si="1"/>
        <v>0</v>
      </c>
      <c r="K70" s="57"/>
    </row>
    <row r="71" spans="1:11" x14ac:dyDescent="0.2">
      <c r="A71" s="128" t="s">
        <v>54</v>
      </c>
      <c r="B71" s="111"/>
      <c r="C71" s="86"/>
      <c r="D71" s="176">
        <f>(D55/60)*(D33+D33*(D$46/(1-D$46)))</f>
        <v>0</v>
      </c>
      <c r="E71" s="150">
        <f>(E55/60)*(E33+E33*(E$46/(1-E$46)))</f>
        <v>0</v>
      </c>
      <c r="F71" s="150"/>
      <c r="G71" s="150"/>
      <c r="H71" s="150"/>
      <c r="I71" s="150">
        <f t="shared" si="1"/>
        <v>0</v>
      </c>
      <c r="J71" s="177">
        <f t="shared" si="1"/>
        <v>0</v>
      </c>
      <c r="K71" s="57"/>
    </row>
    <row r="72" spans="1:11" x14ac:dyDescent="0.2">
      <c r="A72" s="128" t="s">
        <v>55</v>
      </c>
      <c r="B72" s="111"/>
      <c r="C72" s="86"/>
      <c r="D72" s="176">
        <f>(D56/60)*(D25+D25*(D$46/(1-D$46)))</f>
        <v>0</v>
      </c>
      <c r="E72" s="150">
        <f>(E56/60)*(E25+E25*(E$46/(1-E$46)))</f>
        <v>0</v>
      </c>
      <c r="F72" s="150"/>
      <c r="G72" s="150"/>
      <c r="H72" s="150"/>
      <c r="I72" s="150">
        <f t="shared" si="1"/>
        <v>0</v>
      </c>
      <c r="J72" s="177">
        <f t="shared" si="1"/>
        <v>0</v>
      </c>
      <c r="K72" s="57"/>
    </row>
    <row r="73" spans="1:11" x14ac:dyDescent="0.2">
      <c r="A73" s="128" t="s">
        <v>56</v>
      </c>
      <c r="B73" s="82"/>
      <c r="C73" s="76"/>
      <c r="D73" s="176">
        <f>(D57/60)*(D28+D28*(D$46/(1-D$46)))</f>
        <v>0</v>
      </c>
      <c r="E73" s="150">
        <f>(E57/60)*(E28+E28*(E$46/(1-E$46)))</f>
        <v>0</v>
      </c>
      <c r="F73" s="150"/>
      <c r="G73" s="150"/>
      <c r="H73" s="150"/>
      <c r="I73" s="150">
        <f t="shared" si="1"/>
        <v>0</v>
      </c>
      <c r="J73" s="177">
        <f t="shared" si="1"/>
        <v>0</v>
      </c>
      <c r="K73" s="57"/>
    </row>
    <row r="74" spans="1:11" x14ac:dyDescent="0.2">
      <c r="A74" s="128" t="s">
        <v>105</v>
      </c>
      <c r="B74" s="82"/>
      <c r="C74" s="76"/>
      <c r="D74" s="176">
        <f>(D58/60)*(D31+D31*(D$46/(1-D$46)))</f>
        <v>0</v>
      </c>
      <c r="E74" s="150">
        <f>(E58/60)*(E31+E31*(E$46/(1-E$46)))</f>
        <v>0</v>
      </c>
      <c r="F74" s="150"/>
      <c r="G74" s="150"/>
      <c r="H74" s="150"/>
      <c r="I74" s="150">
        <f t="shared" si="1"/>
        <v>0</v>
      </c>
      <c r="J74" s="177">
        <f t="shared" si="1"/>
        <v>0</v>
      </c>
      <c r="K74" s="57"/>
    </row>
    <row r="75" spans="1:11" x14ac:dyDescent="0.2">
      <c r="A75" s="128" t="s">
        <v>7</v>
      </c>
      <c r="B75" s="82"/>
      <c r="C75" s="76"/>
      <c r="D75" s="176">
        <f>(D59/60)*(D36+D36*(D$46/(1-D$46)))</f>
        <v>0</v>
      </c>
      <c r="E75" s="150">
        <f>(E59/60)*(E36+E36*(E$46/(1-E$46)))</f>
        <v>0</v>
      </c>
      <c r="F75" s="150"/>
      <c r="G75" s="150"/>
      <c r="H75" s="150"/>
      <c r="I75" s="150">
        <f>(I59/60)*(I36+I36*(I$46/(1-I$46)))</f>
        <v>0</v>
      </c>
      <c r="J75" s="177">
        <f>(J59/60)*(J36+J36*(J$46/(1-J$46)))</f>
        <v>0</v>
      </c>
      <c r="K75" s="57"/>
    </row>
    <row r="76" spans="1:11" x14ac:dyDescent="0.2">
      <c r="A76" s="128" t="s">
        <v>111</v>
      </c>
      <c r="B76" s="82"/>
      <c r="C76" s="76"/>
      <c r="D76" s="176">
        <f>(D60/60)*(D39+D39*(D$46/(1-D$46)))</f>
        <v>0</v>
      </c>
      <c r="E76" s="150">
        <f>(E60/60)*(E33+E33*(E$46/(1-E$46)))</f>
        <v>0</v>
      </c>
      <c r="F76" s="150"/>
      <c r="G76" s="150"/>
      <c r="H76" s="150"/>
      <c r="I76" s="150">
        <f>(I60/60)*(I39+I39*(I$46/(1-I$46)))</f>
        <v>0</v>
      </c>
      <c r="J76" s="177">
        <f>(J60/60)*(J39+J39*(J$46/(1-J$46)))</f>
        <v>0</v>
      </c>
      <c r="K76" s="57"/>
    </row>
    <row r="77" spans="1:11" x14ac:dyDescent="0.2">
      <c r="A77" s="128" t="s">
        <v>120</v>
      </c>
      <c r="B77" s="82"/>
      <c r="C77" s="76"/>
      <c r="D77" s="176">
        <f>(D61/60)*(D41+D41*(D$46/(1-D$46)))</f>
        <v>0</v>
      </c>
      <c r="E77" s="150">
        <f>(E61/60)*(E41+E41*(E$46/(1-E$46)))</f>
        <v>0</v>
      </c>
      <c r="F77" s="150"/>
      <c r="G77" s="150"/>
      <c r="H77" s="150"/>
      <c r="I77" s="150">
        <f t="shared" ref="I77:J77" si="2">(I61/60)*(I41+I41*(I$46/(1-I$46)))</f>
        <v>0</v>
      </c>
      <c r="J77" s="177">
        <f t="shared" si="2"/>
        <v>0</v>
      </c>
      <c r="K77" s="57"/>
    </row>
    <row r="78" spans="1:11" x14ac:dyDescent="0.2">
      <c r="A78" s="130" t="s">
        <v>80</v>
      </c>
      <c r="B78" s="131"/>
      <c r="C78" s="90"/>
      <c r="D78" s="51">
        <f>SUM(D64:D77)</f>
        <v>0</v>
      </c>
      <c r="E78" s="178">
        <f t="shared" ref="E78:I78" si="3">SUM(E64:E77)</f>
        <v>0</v>
      </c>
      <c r="F78" s="178">
        <f t="shared" si="3"/>
        <v>0</v>
      </c>
      <c r="G78" s="178">
        <f t="shared" si="3"/>
        <v>0</v>
      </c>
      <c r="H78" s="178">
        <f t="shared" si="3"/>
        <v>0</v>
      </c>
      <c r="I78" s="178">
        <f t="shared" si="3"/>
        <v>0</v>
      </c>
      <c r="J78" s="179">
        <f>SUM(J64:J77)</f>
        <v>0</v>
      </c>
      <c r="K78" s="57"/>
    </row>
  </sheetData>
  <mergeCells count="1">
    <mergeCell ref="A48:A61"/>
  </mergeCells>
  <pageMargins left="0.7" right="0.7" top="0.75" bottom="0.75" header="0.3" footer="0.3"/>
  <pageSetup paperSize="9" orientation="portrait" r:id="rId1"/>
  <ignoredErrors>
    <ignoredError sqref="B6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0D17-AFEE-4C3A-9CBC-711DAD9A90EB}">
  <sheetPr codeName="Feuil2"/>
  <dimension ref="A1:O88"/>
  <sheetViews>
    <sheetView zoomScaleNormal="100" workbookViewId="0">
      <pane xSplit="1" ySplit="5" topLeftCell="B15" activePane="bottomRight" state="frozen"/>
      <selection pane="topRight" activeCell="B1" sqref="B1"/>
      <selection pane="bottomLeft" activeCell="A7" sqref="A7"/>
      <selection pane="bottomRight" activeCell="B15" sqref="B15"/>
    </sheetView>
  </sheetViews>
  <sheetFormatPr baseColWidth="10" defaultColWidth="10.85546875" defaultRowHeight="12" x14ac:dyDescent="0.2"/>
  <cols>
    <col min="1" max="1" width="28.5703125" style="56" customWidth="1"/>
    <col min="2" max="2" width="9" style="57" customWidth="1"/>
    <col min="3" max="4" width="9.140625" style="56" customWidth="1"/>
    <col min="5" max="11" width="8.42578125" style="56" customWidth="1"/>
    <col min="12" max="12" width="43.5703125" style="56" customWidth="1"/>
    <col min="13" max="16384" width="10.85546875" style="56"/>
  </cols>
  <sheetData>
    <row r="1" spans="1:15" x14ac:dyDescent="0.2">
      <c r="E1" s="58"/>
      <c r="F1" s="58"/>
      <c r="G1" s="58"/>
      <c r="H1" s="58"/>
      <c r="I1" s="58"/>
      <c r="J1" s="58"/>
      <c r="K1" s="58"/>
    </row>
    <row r="2" spans="1:15" s="64" customFormat="1" ht="26.1" customHeight="1" x14ac:dyDescent="0.2">
      <c r="A2" s="59" t="s">
        <v>45</v>
      </c>
      <c r="B2" s="60" t="s">
        <v>29</v>
      </c>
      <c r="C2" s="267" t="s">
        <v>18</v>
      </c>
      <c r="D2" s="268"/>
      <c r="E2" s="62" t="s">
        <v>0</v>
      </c>
      <c r="F2" s="62" t="s">
        <v>1</v>
      </c>
      <c r="G2" s="62" t="s">
        <v>24</v>
      </c>
      <c r="H2" s="62" t="s">
        <v>25</v>
      </c>
      <c r="I2" s="62" t="s">
        <v>26</v>
      </c>
      <c r="J2" s="62" t="s">
        <v>27</v>
      </c>
      <c r="K2" s="62" t="s">
        <v>28</v>
      </c>
      <c r="L2" s="63" t="s">
        <v>43</v>
      </c>
    </row>
    <row r="3" spans="1:15" s="64" customFormat="1" ht="35.450000000000003" hidden="1" customHeight="1" x14ac:dyDescent="0.25">
      <c r="A3" s="180"/>
      <c r="B3" s="181" t="e">
        <f>#REF!+#REF!*#REF!</f>
        <v>#REF!</v>
      </c>
      <c r="C3" s="182"/>
      <c r="D3" s="182"/>
      <c r="E3" s="182"/>
      <c r="F3" s="182"/>
      <c r="G3" s="182"/>
      <c r="H3" s="182"/>
      <c r="I3" s="182"/>
      <c r="J3" s="182"/>
      <c r="K3" s="182"/>
      <c r="L3" s="180"/>
      <c r="M3" s="180"/>
      <c r="N3" s="180"/>
      <c r="O3" s="180"/>
    </row>
    <row r="4" spans="1:15" s="64" customFormat="1" ht="35.450000000000003" hidden="1" customHeight="1" x14ac:dyDescent="0.25">
      <c r="A4" s="180"/>
      <c r="B4" s="181" t="e">
        <f>B3-#REF!</f>
        <v>#REF!</v>
      </c>
      <c r="C4" s="182" t="e">
        <f>B4/B3</f>
        <v>#REF!</v>
      </c>
      <c r="D4" s="182"/>
      <c r="E4" s="182"/>
      <c r="F4" s="182"/>
      <c r="G4" s="182"/>
      <c r="H4" s="182"/>
      <c r="I4" s="182"/>
      <c r="J4" s="182"/>
      <c r="K4" s="182"/>
      <c r="L4" s="180"/>
      <c r="M4" s="180"/>
      <c r="N4" s="180"/>
      <c r="O4" s="180"/>
    </row>
    <row r="5" spans="1:15" s="94" customFormat="1" x14ac:dyDescent="0.2">
      <c r="A5" s="183" t="s">
        <v>9</v>
      </c>
      <c r="B5" s="184"/>
      <c r="C5" s="263" t="s">
        <v>63</v>
      </c>
      <c r="D5" s="185"/>
      <c r="E5" s="185"/>
      <c r="F5" s="76"/>
      <c r="G5" s="76"/>
      <c r="H5" s="76"/>
      <c r="I5" s="76"/>
      <c r="J5" s="76"/>
      <c r="K5" s="76"/>
    </row>
    <row r="6" spans="1:15" x14ac:dyDescent="0.2">
      <c r="A6" s="186" t="s">
        <v>68</v>
      </c>
      <c r="B6" s="187"/>
      <c r="C6" s="76"/>
      <c r="D6" s="76"/>
      <c r="E6" s="76"/>
      <c r="F6" s="76"/>
      <c r="G6" s="76"/>
      <c r="H6" s="76"/>
      <c r="I6" s="76"/>
      <c r="J6" s="76"/>
      <c r="K6" s="76"/>
    </row>
    <row r="7" spans="1:15" x14ac:dyDescent="0.2">
      <c r="A7" s="186" t="s">
        <v>69</v>
      </c>
      <c r="B7" s="187"/>
      <c r="C7" s="76"/>
      <c r="D7" s="76"/>
      <c r="E7" s="76"/>
      <c r="F7" s="76"/>
      <c r="G7" s="76"/>
      <c r="H7" s="76"/>
      <c r="I7" s="76"/>
      <c r="J7" s="76"/>
      <c r="K7" s="76"/>
    </row>
    <row r="8" spans="1:15" x14ac:dyDescent="0.2">
      <c r="A8" s="186" t="s">
        <v>70</v>
      </c>
      <c r="B8" s="187"/>
      <c r="C8" s="76"/>
      <c r="D8" s="76"/>
      <c r="E8" s="76"/>
      <c r="F8" s="76"/>
      <c r="G8" s="76"/>
      <c r="H8" s="76"/>
      <c r="I8" s="76"/>
      <c r="J8" s="76"/>
      <c r="K8" s="76"/>
    </row>
    <row r="9" spans="1:15" x14ac:dyDescent="0.2">
      <c r="A9" s="186" t="s">
        <v>71</v>
      </c>
      <c r="B9" s="187"/>
      <c r="C9" s="76"/>
      <c r="D9" s="76"/>
      <c r="E9" s="76"/>
      <c r="F9" s="76"/>
      <c r="G9" s="76"/>
      <c r="H9" s="76"/>
      <c r="I9" s="76"/>
      <c r="J9" s="76"/>
      <c r="K9" s="76"/>
    </row>
    <row r="10" spans="1:15" x14ac:dyDescent="0.2">
      <c r="B10" s="56"/>
      <c r="C10" s="90"/>
      <c r="D10" s="90"/>
      <c r="E10" s="90"/>
      <c r="F10" s="90"/>
      <c r="G10" s="90"/>
      <c r="H10" s="90"/>
      <c r="I10" s="90"/>
      <c r="J10" s="90"/>
      <c r="K10" s="90"/>
    </row>
    <row r="11" spans="1:15" x14ac:dyDescent="0.2">
      <c r="A11" s="108" t="s">
        <v>101</v>
      </c>
      <c r="B11" s="218"/>
      <c r="C11" s="188" t="s">
        <v>63</v>
      </c>
      <c r="D11" s="189" t="s">
        <v>100</v>
      </c>
      <c r="E11" s="104"/>
      <c r="F11" s="77"/>
      <c r="G11" s="77"/>
      <c r="H11" s="77"/>
      <c r="I11" s="77"/>
      <c r="J11" s="77"/>
      <c r="K11" s="75"/>
    </row>
    <row r="12" spans="1:15" x14ac:dyDescent="0.2">
      <c r="A12" s="128" t="s">
        <v>68</v>
      </c>
      <c r="B12" s="140"/>
      <c r="C12" s="117"/>
      <c r="D12" s="236"/>
      <c r="E12" s="191"/>
      <c r="F12" s="190"/>
      <c r="G12" s="190"/>
      <c r="H12" s="190"/>
      <c r="I12" s="190"/>
      <c r="J12" s="76"/>
      <c r="K12" s="79"/>
    </row>
    <row r="13" spans="1:15" s="186" customFormat="1" x14ac:dyDescent="0.2">
      <c r="A13" s="128"/>
      <c r="B13" s="219" t="e">
        <f>+B6/D12</f>
        <v>#DIV/0!</v>
      </c>
      <c r="C13" s="121"/>
      <c r="D13" s="121"/>
      <c r="E13" s="176" t="e">
        <f>E12*$B13</f>
        <v>#DIV/0!</v>
      </c>
      <c r="F13" s="150" t="e">
        <f>F12*$B13</f>
        <v>#DIV/0!</v>
      </c>
      <c r="G13" s="150" t="e">
        <f>G12*$B13</f>
        <v>#DIV/0!</v>
      </c>
      <c r="H13" s="150" t="e">
        <f>H12*$B13</f>
        <v>#DIV/0!</v>
      </c>
      <c r="I13" s="150" t="e">
        <f>I12*$B13</f>
        <v>#DIV/0!</v>
      </c>
      <c r="J13" s="86"/>
      <c r="K13" s="120"/>
      <c r="L13" s="56"/>
    </row>
    <row r="14" spans="1:15" x14ac:dyDescent="0.2">
      <c r="A14" s="128" t="s">
        <v>69</v>
      </c>
      <c r="B14" s="155"/>
      <c r="C14" s="117"/>
      <c r="D14" s="236"/>
      <c r="E14" s="191"/>
      <c r="F14" s="190"/>
      <c r="G14" s="190"/>
      <c r="H14" s="190"/>
      <c r="I14" s="190"/>
      <c r="J14" s="76"/>
      <c r="K14" s="79"/>
    </row>
    <row r="15" spans="1:15" s="186" customFormat="1" x14ac:dyDescent="0.2">
      <c r="A15" s="128"/>
      <c r="B15" s="219" t="e">
        <f>+B7/D14</f>
        <v>#DIV/0!</v>
      </c>
      <c r="C15" s="121"/>
      <c r="D15" s="121"/>
      <c r="E15" s="176" t="e">
        <f>E14*$B15</f>
        <v>#DIV/0!</v>
      </c>
      <c r="F15" s="150" t="e">
        <f>F14*$B15</f>
        <v>#DIV/0!</v>
      </c>
      <c r="G15" s="150" t="e">
        <f>G14*$B15</f>
        <v>#DIV/0!</v>
      </c>
      <c r="H15" s="150" t="e">
        <f>H14*$B15</f>
        <v>#DIV/0!</v>
      </c>
      <c r="I15" s="150" t="e">
        <f>I14*$B15</f>
        <v>#DIV/0!</v>
      </c>
      <c r="J15" s="86"/>
      <c r="K15" s="120"/>
    </row>
    <row r="16" spans="1:15" x14ac:dyDescent="0.2">
      <c r="A16" s="128" t="s">
        <v>70</v>
      </c>
      <c r="B16" s="155"/>
      <c r="C16" s="117"/>
      <c r="D16" s="236"/>
      <c r="E16" s="191"/>
      <c r="F16" s="190"/>
      <c r="G16" s="190"/>
      <c r="H16" s="190"/>
      <c r="I16" s="190"/>
      <c r="J16" s="76"/>
      <c r="K16" s="79"/>
    </row>
    <row r="17" spans="1:12" s="186" customFormat="1" x14ac:dyDescent="0.2">
      <c r="A17" s="128"/>
      <c r="B17" s="219" t="e">
        <f>+B8/D16</f>
        <v>#DIV/0!</v>
      </c>
      <c r="C17" s="121"/>
      <c r="D17" s="121"/>
      <c r="E17" s="176" t="e">
        <f>E16*$B17</f>
        <v>#DIV/0!</v>
      </c>
      <c r="F17" s="150" t="e">
        <f>F16*$B17</f>
        <v>#DIV/0!</v>
      </c>
      <c r="G17" s="150" t="e">
        <f>G16*$B17</f>
        <v>#DIV/0!</v>
      </c>
      <c r="H17" s="150" t="e">
        <f>H16*$B17</f>
        <v>#DIV/0!</v>
      </c>
      <c r="I17" s="150" t="e">
        <f>I16*$B17</f>
        <v>#DIV/0!</v>
      </c>
      <c r="J17" s="86"/>
      <c r="K17" s="120"/>
      <c r="L17" s="235"/>
    </row>
    <row r="18" spans="1:12" s="186" customFormat="1" x14ac:dyDescent="0.2">
      <c r="A18" s="128" t="s">
        <v>71</v>
      </c>
      <c r="B18" s="155"/>
      <c r="C18" s="117"/>
      <c r="D18" s="236"/>
      <c r="E18" s="191"/>
      <c r="F18" s="190"/>
      <c r="G18" s="190"/>
      <c r="H18" s="190"/>
      <c r="I18" s="190"/>
      <c r="J18" s="86"/>
      <c r="K18" s="120"/>
    </row>
    <row r="19" spans="1:12" s="186" customFormat="1" x14ac:dyDescent="0.2">
      <c r="A19" s="128"/>
      <c r="B19" s="219" t="e">
        <f>+B9/D18</f>
        <v>#DIV/0!</v>
      </c>
      <c r="C19" s="121"/>
      <c r="D19" s="86"/>
      <c r="E19" s="176" t="e">
        <f>E18*$B19</f>
        <v>#DIV/0!</v>
      </c>
      <c r="F19" s="150" t="e">
        <f>F18*$B19</f>
        <v>#DIV/0!</v>
      </c>
      <c r="G19" s="150" t="e">
        <f>G18*$B19</f>
        <v>#DIV/0!</v>
      </c>
      <c r="H19" s="150" t="e">
        <f>H18*$B19</f>
        <v>#DIV/0!</v>
      </c>
      <c r="I19" s="150" t="e">
        <f>I18*$B19</f>
        <v>#DIV/0!</v>
      </c>
      <c r="J19" s="86"/>
      <c r="K19" s="120"/>
    </row>
    <row r="20" spans="1:12" s="186" customFormat="1" x14ac:dyDescent="0.2">
      <c r="A20" s="192" t="s">
        <v>72</v>
      </c>
      <c r="B20" s="220"/>
      <c r="C20" s="123"/>
      <c r="D20" s="91"/>
      <c r="E20" s="225" t="e">
        <f>E19+E17+E15+E13</f>
        <v>#DIV/0!</v>
      </c>
      <c r="F20" s="226" t="e">
        <f t="shared" ref="F20:I20" si="0">F19+F17+F15+F13</f>
        <v>#DIV/0!</v>
      </c>
      <c r="G20" s="226" t="e">
        <f t="shared" si="0"/>
        <v>#DIV/0!</v>
      </c>
      <c r="H20" s="226" t="e">
        <f t="shared" si="0"/>
        <v>#DIV/0!</v>
      </c>
      <c r="I20" s="226" t="e">
        <f t="shared" si="0"/>
        <v>#DIV/0!</v>
      </c>
      <c r="J20" s="91"/>
      <c r="K20" s="193"/>
    </row>
    <row r="21" spans="1:12" s="186" customFormat="1" x14ac:dyDescent="0.2">
      <c r="A21" s="194" t="s">
        <v>64</v>
      </c>
      <c r="B21" s="221"/>
      <c r="C21" s="188" t="s">
        <v>63</v>
      </c>
      <c r="D21" s="189" t="s">
        <v>90</v>
      </c>
      <c r="E21" s="195"/>
      <c r="F21" s="101"/>
      <c r="G21" s="101"/>
      <c r="H21" s="101"/>
      <c r="I21" s="101"/>
      <c r="J21" s="101"/>
      <c r="K21" s="127"/>
      <c r="L21" s="196" t="s">
        <v>98</v>
      </c>
    </row>
    <row r="22" spans="1:12" s="186" customFormat="1" x14ac:dyDescent="0.2">
      <c r="A22" s="128" t="s">
        <v>68</v>
      </c>
      <c r="B22" s="155"/>
      <c r="C22" s="117"/>
      <c r="D22" s="190"/>
      <c r="E22" s="191"/>
      <c r="F22" s="190"/>
      <c r="G22" s="190"/>
      <c r="H22" s="190"/>
      <c r="I22" s="190"/>
      <c r="J22" s="86"/>
      <c r="K22" s="120"/>
    </row>
    <row r="23" spans="1:12" s="186" customFormat="1" x14ac:dyDescent="0.2">
      <c r="A23" s="128"/>
      <c r="B23" s="222">
        <f>D22*B6</f>
        <v>0</v>
      </c>
      <c r="C23" s="121"/>
      <c r="D23" s="197"/>
      <c r="E23" s="176">
        <f>E22*$B23</f>
        <v>0</v>
      </c>
      <c r="F23" s="150">
        <f>F22*$B23</f>
        <v>0</v>
      </c>
      <c r="G23" s="150">
        <f>G22*$B23</f>
        <v>0</v>
      </c>
      <c r="H23" s="150">
        <f>H22*$B23</f>
        <v>0</v>
      </c>
      <c r="I23" s="150">
        <f>I22*$B23</f>
        <v>0</v>
      </c>
      <c r="J23" s="86"/>
      <c r="K23" s="120"/>
    </row>
    <row r="24" spans="1:12" x14ac:dyDescent="0.2">
      <c r="A24" s="128" t="s">
        <v>69</v>
      </c>
      <c r="B24" s="140"/>
      <c r="C24" s="117"/>
      <c r="D24" s="190"/>
      <c r="E24" s="191"/>
      <c r="F24" s="190"/>
      <c r="G24" s="190"/>
      <c r="H24" s="190"/>
      <c r="I24" s="190"/>
      <c r="J24" s="76"/>
      <c r="K24" s="79"/>
    </row>
    <row r="25" spans="1:12" s="186" customFormat="1" x14ac:dyDescent="0.2">
      <c r="A25" s="128"/>
      <c r="B25" s="222">
        <f>D24*B7</f>
        <v>0</v>
      </c>
      <c r="C25" s="121"/>
      <c r="D25" s="197"/>
      <c r="E25" s="176">
        <f>E24*$B25</f>
        <v>0</v>
      </c>
      <c r="F25" s="150">
        <f>F24*$B25</f>
        <v>0</v>
      </c>
      <c r="G25" s="150">
        <f>G24*$B25</f>
        <v>0</v>
      </c>
      <c r="H25" s="150">
        <f>H24*$B25</f>
        <v>0</v>
      </c>
      <c r="I25" s="150">
        <f>I24*$B25</f>
        <v>0</v>
      </c>
      <c r="J25" s="86"/>
      <c r="K25" s="120"/>
    </row>
    <row r="26" spans="1:12" s="186" customFormat="1" x14ac:dyDescent="0.2">
      <c r="A26" s="128" t="s">
        <v>70</v>
      </c>
      <c r="B26" s="155"/>
      <c r="C26" s="117"/>
      <c r="D26" s="190"/>
      <c r="E26" s="191"/>
      <c r="F26" s="190"/>
      <c r="G26" s="190"/>
      <c r="H26" s="190"/>
      <c r="I26" s="190"/>
      <c r="J26" s="86"/>
      <c r="K26" s="120"/>
      <c r="L26" s="198"/>
    </row>
    <row r="27" spans="1:12" s="186" customFormat="1" x14ac:dyDescent="0.2">
      <c r="A27" s="128"/>
      <c r="B27" s="222">
        <f>D26*B8</f>
        <v>0</v>
      </c>
      <c r="C27" s="121"/>
      <c r="D27" s="197"/>
      <c r="E27" s="176">
        <f>E26*$B27</f>
        <v>0</v>
      </c>
      <c r="F27" s="150">
        <f>F26*$B27</f>
        <v>0</v>
      </c>
      <c r="G27" s="150">
        <f>G26*$B27</f>
        <v>0</v>
      </c>
      <c r="H27" s="150">
        <f>H26*$B27</f>
        <v>0</v>
      </c>
      <c r="I27" s="150">
        <f>I26*$B27</f>
        <v>0</v>
      </c>
      <c r="J27" s="86"/>
      <c r="K27" s="120"/>
    </row>
    <row r="28" spans="1:12" s="186" customFormat="1" x14ac:dyDescent="0.2">
      <c r="A28" s="128" t="s">
        <v>71</v>
      </c>
      <c r="B28" s="155"/>
      <c r="C28" s="117"/>
      <c r="D28" s="190"/>
      <c r="E28" s="191"/>
      <c r="F28" s="190"/>
      <c r="G28" s="190"/>
      <c r="H28" s="190"/>
      <c r="I28" s="190"/>
      <c r="J28" s="86"/>
      <c r="K28" s="120"/>
    </row>
    <row r="29" spans="1:12" s="186" customFormat="1" x14ac:dyDescent="0.2">
      <c r="A29" s="128"/>
      <c r="B29" s="222">
        <f>D28*B9</f>
        <v>0</v>
      </c>
      <c r="C29" s="121"/>
      <c r="D29" s="197"/>
      <c r="E29" s="176">
        <f>E28*$B29</f>
        <v>0</v>
      </c>
      <c r="F29" s="150">
        <f>F28*$B29</f>
        <v>0</v>
      </c>
      <c r="G29" s="150">
        <f>G28*$B29</f>
        <v>0</v>
      </c>
      <c r="H29" s="150">
        <f>H28*$B29</f>
        <v>0</v>
      </c>
      <c r="I29" s="150">
        <f>I28*$B29</f>
        <v>0</v>
      </c>
      <c r="J29" s="86"/>
      <c r="K29" s="120"/>
    </row>
    <row r="30" spans="1:12" s="203" customFormat="1" x14ac:dyDescent="0.2">
      <c r="A30" s="192" t="s">
        <v>73</v>
      </c>
      <c r="B30" s="223"/>
      <c r="C30" s="199"/>
      <c r="D30" s="200"/>
      <c r="E30" s="225">
        <f>E29+E27+E25+E23</f>
        <v>0</v>
      </c>
      <c r="F30" s="226">
        <f t="shared" ref="F30" si="1">F29+F27+F25+F23</f>
        <v>0</v>
      </c>
      <c r="G30" s="226">
        <f t="shared" ref="G30" si="2">G29+G27+G25+G23</f>
        <v>0</v>
      </c>
      <c r="H30" s="226">
        <f t="shared" ref="H30" si="3">H29+H27+H25+H23</f>
        <v>0</v>
      </c>
      <c r="I30" s="226">
        <f t="shared" ref="I30" si="4">I29+I27+I25+I23</f>
        <v>0</v>
      </c>
      <c r="J30" s="201"/>
      <c r="K30" s="202"/>
    </row>
    <row r="31" spans="1:12" x14ac:dyDescent="0.2">
      <c r="A31" s="108" t="s">
        <v>65</v>
      </c>
      <c r="B31" s="224"/>
      <c r="C31" s="188" t="s">
        <v>63</v>
      </c>
      <c r="D31" s="189" t="s">
        <v>66</v>
      </c>
      <c r="E31" s="104"/>
      <c r="F31" s="77"/>
      <c r="G31" s="77"/>
      <c r="H31" s="77"/>
      <c r="I31" s="77"/>
      <c r="J31" s="77"/>
      <c r="K31" s="75"/>
      <c r="L31" s="186"/>
    </row>
    <row r="32" spans="1:12" x14ac:dyDescent="0.2">
      <c r="A32" s="128" t="s">
        <v>69</v>
      </c>
      <c r="B32" s="140"/>
      <c r="C32" s="117"/>
      <c r="D32" s="117"/>
      <c r="E32" s="191"/>
      <c r="F32" s="190"/>
      <c r="G32" s="190"/>
      <c r="H32" s="190"/>
      <c r="I32" s="190"/>
      <c r="J32" s="76"/>
      <c r="K32" s="79"/>
    </row>
    <row r="33" spans="1:12" s="186" customFormat="1" x14ac:dyDescent="0.2">
      <c r="A33" s="128"/>
      <c r="B33" s="222">
        <f>B7*D32</f>
        <v>0</v>
      </c>
      <c r="C33" s="121"/>
      <c r="D33" s="121"/>
      <c r="E33" s="176">
        <f>E32*$B33</f>
        <v>0</v>
      </c>
      <c r="F33" s="150">
        <f>F32*$B33</f>
        <v>0</v>
      </c>
      <c r="G33" s="150">
        <f>G32*$B33</f>
        <v>0</v>
      </c>
      <c r="H33" s="150">
        <f>H32*$B33</f>
        <v>0</v>
      </c>
      <c r="I33" s="150">
        <f>I32*$B33</f>
        <v>0</v>
      </c>
      <c r="J33" s="86"/>
      <c r="K33" s="120"/>
    </row>
    <row r="34" spans="1:12" x14ac:dyDescent="0.2">
      <c r="A34" s="128" t="s">
        <v>70</v>
      </c>
      <c r="B34" s="155"/>
      <c r="C34" s="117"/>
      <c r="D34" s="117"/>
      <c r="E34" s="191"/>
      <c r="F34" s="190"/>
      <c r="G34" s="190"/>
      <c r="H34" s="190"/>
      <c r="I34" s="190"/>
      <c r="J34" s="76"/>
      <c r="K34" s="79"/>
      <c r="L34" s="57"/>
    </row>
    <row r="35" spans="1:12" s="186" customFormat="1" x14ac:dyDescent="0.2">
      <c r="A35" s="128"/>
      <c r="B35" s="222">
        <f>B8*D34</f>
        <v>0</v>
      </c>
      <c r="C35" s="121"/>
      <c r="D35" s="121"/>
      <c r="E35" s="176">
        <f>E34*$B35</f>
        <v>0</v>
      </c>
      <c r="F35" s="150">
        <f>F34*$B35</f>
        <v>0</v>
      </c>
      <c r="G35" s="150">
        <f>G34*$B35</f>
        <v>0</v>
      </c>
      <c r="H35" s="150">
        <f>H34*$B35</f>
        <v>0</v>
      </c>
      <c r="I35" s="150">
        <f>I34*$B35</f>
        <v>0</v>
      </c>
      <c r="J35" s="86"/>
      <c r="K35" s="120"/>
    </row>
    <row r="36" spans="1:12" x14ac:dyDescent="0.2">
      <c r="A36" s="128" t="s">
        <v>71</v>
      </c>
      <c r="B36" s="155"/>
      <c r="C36" s="117"/>
      <c r="D36" s="117"/>
      <c r="E36" s="191"/>
      <c r="F36" s="190"/>
      <c r="G36" s="190"/>
      <c r="H36" s="190"/>
      <c r="I36" s="190"/>
      <c r="J36" s="76"/>
      <c r="K36" s="79"/>
    </row>
    <row r="37" spans="1:12" x14ac:dyDescent="0.2">
      <c r="A37" s="85"/>
      <c r="B37" s="222">
        <f>B9*D36</f>
        <v>0</v>
      </c>
      <c r="C37" s="76"/>
      <c r="D37" s="76"/>
      <c r="E37" s="176">
        <f>E36*$B37</f>
        <v>0</v>
      </c>
      <c r="F37" s="150">
        <f>F36*$B37</f>
        <v>0</v>
      </c>
      <c r="G37" s="150">
        <f>G36*$B37</f>
        <v>0</v>
      </c>
      <c r="H37" s="150">
        <f>H36*$B37</f>
        <v>0</v>
      </c>
      <c r="I37" s="150">
        <f>I36*$B37</f>
        <v>0</v>
      </c>
      <c r="J37" s="76"/>
      <c r="K37" s="79"/>
    </row>
    <row r="38" spans="1:12" s="94" customFormat="1" x14ac:dyDescent="0.2">
      <c r="A38" s="130" t="s">
        <v>74</v>
      </c>
      <c r="B38" s="178"/>
      <c r="C38" s="204"/>
      <c r="D38" s="204"/>
      <c r="E38" s="51">
        <f>E37+E35+E33</f>
        <v>0</v>
      </c>
      <c r="F38" s="178">
        <f>F37+F35+F33</f>
        <v>0</v>
      </c>
      <c r="G38" s="178">
        <f>G37+G35+G33</f>
        <v>0</v>
      </c>
      <c r="H38" s="178">
        <f>H37+H35+H33</f>
        <v>0</v>
      </c>
      <c r="I38" s="178">
        <f>I37+I35+I33</f>
        <v>0</v>
      </c>
      <c r="J38" s="204"/>
      <c r="K38" s="205"/>
    </row>
    <row r="39" spans="1:12" x14ac:dyDescent="0.2">
      <c r="A39" s="108" t="s">
        <v>121</v>
      </c>
      <c r="B39" s="84"/>
      <c r="C39" s="206"/>
      <c r="D39" s="77"/>
      <c r="E39" s="207"/>
      <c r="F39" s="208"/>
      <c r="G39" s="208"/>
      <c r="H39" s="208"/>
      <c r="I39" s="208"/>
      <c r="J39" s="77"/>
      <c r="K39" s="75"/>
      <c r="L39" s="56" t="s">
        <v>118</v>
      </c>
    </row>
    <row r="40" spans="1:12" s="186" customFormat="1" x14ac:dyDescent="0.2">
      <c r="A40" s="128"/>
      <c r="B40" s="117"/>
      <c r="C40" s="121"/>
      <c r="D40" s="86"/>
      <c r="E40" s="176">
        <f>E39*$B40</f>
        <v>0</v>
      </c>
      <c r="F40" s="150">
        <f>F39*$B40</f>
        <v>0</v>
      </c>
      <c r="G40" s="150">
        <f>G39*$B40</f>
        <v>0</v>
      </c>
      <c r="H40" s="150">
        <f>H39*$B40</f>
        <v>0</v>
      </c>
      <c r="I40" s="150">
        <f>I39*$B40</f>
        <v>0</v>
      </c>
      <c r="J40" s="86"/>
      <c r="K40" s="120"/>
      <c r="L40" s="56"/>
    </row>
    <row r="41" spans="1:12" x14ac:dyDescent="0.2">
      <c r="A41" s="209" t="s">
        <v>76</v>
      </c>
      <c r="B41" s="121"/>
      <c r="C41" s="117"/>
      <c r="D41" s="76"/>
      <c r="E41" s="191"/>
      <c r="F41" s="190"/>
      <c r="G41" s="190"/>
      <c r="H41" s="190"/>
      <c r="I41" s="190"/>
      <c r="J41" s="76"/>
      <c r="K41" s="79"/>
      <c r="L41" s="186"/>
    </row>
    <row r="42" spans="1:12" s="186" customFormat="1" x14ac:dyDescent="0.2">
      <c r="A42" s="128"/>
      <c r="B42" s="117"/>
      <c r="C42" s="86"/>
      <c r="D42" s="86"/>
      <c r="E42" s="176">
        <f>E41*$B42</f>
        <v>0</v>
      </c>
      <c r="F42" s="150">
        <f>F41*$B42</f>
        <v>0</v>
      </c>
      <c r="G42" s="150">
        <f>G41*$B42</f>
        <v>0</v>
      </c>
      <c r="H42" s="150">
        <f>H41*$B42</f>
        <v>0</v>
      </c>
      <c r="I42" s="150">
        <f>I41*$B42</f>
        <v>0</v>
      </c>
      <c r="J42" s="86"/>
      <c r="K42" s="120"/>
      <c r="L42" s="56"/>
    </row>
    <row r="43" spans="1:12" ht="24" x14ac:dyDescent="0.2">
      <c r="A43" s="250" t="s">
        <v>119</v>
      </c>
      <c r="B43" s="121"/>
      <c r="C43" s="253"/>
      <c r="D43" s="254"/>
      <c r="E43" s="255"/>
      <c r="F43" s="256"/>
      <c r="G43" s="256"/>
      <c r="H43" s="256"/>
      <c r="I43" s="256"/>
      <c r="J43" s="76"/>
      <c r="K43" s="79"/>
      <c r="L43" s="56" t="s">
        <v>123</v>
      </c>
    </row>
    <row r="44" spans="1:12" x14ac:dyDescent="0.2">
      <c r="A44" s="128"/>
      <c r="B44" s="121">
        <f>'Suivi Individuel'!A1*D43</f>
        <v>0</v>
      </c>
      <c r="C44" s="76"/>
      <c r="E44" s="176">
        <f>E43*$B44</f>
        <v>0</v>
      </c>
      <c r="F44" s="150">
        <f>F43*$B44</f>
        <v>0</v>
      </c>
      <c r="G44" s="150">
        <f>G43*$B44</f>
        <v>0</v>
      </c>
      <c r="H44" s="150">
        <f>H43*$B44</f>
        <v>0</v>
      </c>
      <c r="I44" s="150">
        <f>I43*$B44</f>
        <v>0</v>
      </c>
      <c r="J44" s="76"/>
      <c r="K44" s="79"/>
      <c r="L44" s="186"/>
    </row>
    <row r="45" spans="1:12" s="203" customFormat="1" x14ac:dyDescent="0.2">
      <c r="A45" s="210" t="s">
        <v>77</v>
      </c>
      <c r="B45" s="111"/>
      <c r="C45" s="211"/>
      <c r="D45" s="211"/>
      <c r="E45" s="227">
        <f>E42+E40+E44</f>
        <v>0</v>
      </c>
      <c r="F45" s="228">
        <f t="shared" ref="F45:I45" si="5">F42+F40+F44</f>
        <v>0</v>
      </c>
      <c r="G45" s="228">
        <f t="shared" si="5"/>
        <v>0</v>
      </c>
      <c r="H45" s="228">
        <f t="shared" si="5"/>
        <v>0</v>
      </c>
      <c r="I45" s="228">
        <f t="shared" si="5"/>
        <v>0</v>
      </c>
      <c r="J45" s="211"/>
      <c r="K45" s="212"/>
      <c r="L45" s="186"/>
    </row>
    <row r="46" spans="1:12" x14ac:dyDescent="0.2">
      <c r="A46" s="108" t="s">
        <v>113</v>
      </c>
      <c r="B46" s="77"/>
      <c r="C46" s="206"/>
      <c r="D46" s="208"/>
      <c r="E46" s="207"/>
      <c r="F46" s="208"/>
      <c r="G46" s="208"/>
      <c r="H46" s="208"/>
      <c r="I46" s="208"/>
      <c r="J46" s="77"/>
      <c r="K46" s="75"/>
    </row>
    <row r="47" spans="1:12" x14ac:dyDescent="0.2">
      <c r="A47" s="85"/>
      <c r="B47" s="231">
        <f>B5*D46</f>
        <v>0</v>
      </c>
      <c r="C47" s="76"/>
      <c r="D47" s="76"/>
      <c r="E47" s="176">
        <f>E46*$B47</f>
        <v>0</v>
      </c>
      <c r="F47" s="150">
        <f>F46*$B47</f>
        <v>0</v>
      </c>
      <c r="G47" s="150">
        <f>G46*$B47</f>
        <v>0</v>
      </c>
      <c r="H47" s="150">
        <f>H46*$B47</f>
        <v>0</v>
      </c>
      <c r="I47" s="150">
        <f>I46*$B47</f>
        <v>0</v>
      </c>
      <c r="J47" s="76"/>
      <c r="K47" s="79"/>
      <c r="L47" s="186"/>
    </row>
    <row r="48" spans="1:12" x14ac:dyDescent="0.2">
      <c r="A48" s="209" t="s">
        <v>114</v>
      </c>
      <c r="B48" s="231"/>
      <c r="C48" s="119"/>
      <c r="D48" s="247"/>
      <c r="E48" s="251"/>
      <c r="F48" s="252"/>
      <c r="G48" s="252"/>
      <c r="H48" s="252"/>
      <c r="I48" s="252"/>
      <c r="J48" s="76"/>
      <c r="K48" s="79"/>
      <c r="L48" s="186"/>
    </row>
    <row r="49" spans="1:12" x14ac:dyDescent="0.2">
      <c r="A49" s="85"/>
      <c r="B49" s="231">
        <f>+D48*B5</f>
        <v>0</v>
      </c>
      <c r="C49" s="76"/>
      <c r="D49" s="76"/>
      <c r="E49" s="176">
        <f>E48*$B49</f>
        <v>0</v>
      </c>
      <c r="F49" s="150">
        <f>F48*$B49</f>
        <v>0</v>
      </c>
      <c r="G49" s="150">
        <f>G48*$B49</f>
        <v>0</v>
      </c>
      <c r="H49" s="150">
        <f>H48*$B49</f>
        <v>0</v>
      </c>
      <c r="I49" s="150">
        <f>I48*$B49</f>
        <v>0</v>
      </c>
      <c r="J49" s="76"/>
      <c r="K49" s="79"/>
      <c r="L49" s="186"/>
    </row>
    <row r="50" spans="1:12" x14ac:dyDescent="0.2">
      <c r="A50" s="194" t="s">
        <v>10</v>
      </c>
      <c r="B50" s="77"/>
      <c r="C50" s="206"/>
      <c r="D50" s="77"/>
      <c r="E50" s="207"/>
      <c r="F50" s="208"/>
      <c r="G50" s="208"/>
      <c r="H50" s="208"/>
      <c r="I50" s="208"/>
      <c r="J50" s="77"/>
      <c r="K50" s="75"/>
    </row>
    <row r="51" spans="1:12" x14ac:dyDescent="0.2">
      <c r="A51" s="213"/>
      <c r="B51" s="122"/>
      <c r="C51" s="90"/>
      <c r="D51" s="90"/>
      <c r="E51" s="229">
        <f>E50*$B51</f>
        <v>0</v>
      </c>
      <c r="F51" s="230">
        <f>F50*$B51</f>
        <v>0</v>
      </c>
      <c r="G51" s="230">
        <f>G50*$B51</f>
        <v>0</v>
      </c>
      <c r="H51" s="230">
        <f>H50*$B51</f>
        <v>0</v>
      </c>
      <c r="I51" s="230">
        <f>I50*$B51</f>
        <v>0</v>
      </c>
      <c r="J51" s="90"/>
      <c r="K51" s="88"/>
      <c r="L51" s="186"/>
    </row>
    <row r="52" spans="1:12" x14ac:dyDescent="0.2">
      <c r="A52" s="194" t="s">
        <v>12</v>
      </c>
      <c r="B52" s="84"/>
      <c r="C52" s="206"/>
      <c r="D52" s="208"/>
      <c r="E52" s="207"/>
      <c r="F52" s="208"/>
      <c r="G52" s="208"/>
      <c r="H52" s="208"/>
      <c r="I52" s="208"/>
      <c r="J52" s="77"/>
      <c r="K52" s="75"/>
    </row>
    <row r="53" spans="1:12" x14ac:dyDescent="0.2">
      <c r="A53" s="213"/>
      <c r="B53" s="123">
        <f>D52*B5</f>
        <v>0</v>
      </c>
      <c r="C53" s="90"/>
      <c r="D53" s="90"/>
      <c r="E53" s="229">
        <f>E52*$B53</f>
        <v>0</v>
      </c>
      <c r="F53" s="230">
        <f>F52*$B53</f>
        <v>0</v>
      </c>
      <c r="G53" s="230">
        <f>G52*$B53</f>
        <v>0</v>
      </c>
      <c r="H53" s="230">
        <f>H52*$B53</f>
        <v>0</v>
      </c>
      <c r="I53" s="230">
        <f>I52*$B53</f>
        <v>0</v>
      </c>
      <c r="J53" s="90"/>
      <c r="K53" s="88"/>
    </row>
    <row r="54" spans="1:12" x14ac:dyDescent="0.2">
      <c r="A54" s="194" t="s">
        <v>11</v>
      </c>
      <c r="B54" s="77"/>
      <c r="C54" s="206"/>
      <c r="D54" s="77"/>
      <c r="E54" s="207"/>
      <c r="F54" s="208"/>
      <c r="G54" s="208"/>
      <c r="H54" s="208"/>
      <c r="I54" s="208"/>
      <c r="J54" s="77"/>
      <c r="K54" s="75"/>
    </row>
    <row r="55" spans="1:12" x14ac:dyDescent="0.2">
      <c r="A55" s="213"/>
      <c r="B55" s="122"/>
      <c r="C55" s="90"/>
      <c r="D55" s="90"/>
      <c r="E55" s="229">
        <f>E54*$B55</f>
        <v>0</v>
      </c>
      <c r="F55" s="230">
        <f>F54*$B55</f>
        <v>0</v>
      </c>
      <c r="G55" s="230">
        <f>G54*$B55</f>
        <v>0</v>
      </c>
      <c r="H55" s="230">
        <f>H54*$B55</f>
        <v>0</v>
      </c>
      <c r="I55" s="230">
        <f>I54*$B55</f>
        <v>0</v>
      </c>
      <c r="J55" s="90"/>
      <c r="K55" s="88"/>
      <c r="L55" s="186"/>
    </row>
    <row r="56" spans="1:12" x14ac:dyDescent="0.2">
      <c r="A56" s="94" t="s">
        <v>115</v>
      </c>
      <c r="C56" s="206"/>
      <c r="D56" s="208"/>
      <c r="E56" s="207"/>
      <c r="F56" s="208"/>
      <c r="G56" s="208"/>
      <c r="H56" s="208"/>
      <c r="I56" s="208"/>
      <c r="J56" s="208"/>
      <c r="K56" s="75"/>
    </row>
    <row r="57" spans="1:12" x14ac:dyDescent="0.2">
      <c r="B57" s="57">
        <f>D56*B5</f>
        <v>0</v>
      </c>
      <c r="E57" s="229">
        <f t="shared" ref="E57:J57" si="6">E56*$B57</f>
        <v>0</v>
      </c>
      <c r="F57" s="230">
        <f t="shared" si="6"/>
        <v>0</v>
      </c>
      <c r="G57" s="230">
        <f t="shared" si="6"/>
        <v>0</v>
      </c>
      <c r="H57" s="230">
        <f t="shared" si="6"/>
        <v>0</v>
      </c>
      <c r="I57" s="230">
        <f t="shared" si="6"/>
        <v>0</v>
      </c>
      <c r="J57" s="230">
        <f t="shared" si="6"/>
        <v>0</v>
      </c>
      <c r="K57" s="88"/>
    </row>
    <row r="58" spans="1:12" x14ac:dyDescent="0.2">
      <c r="A58" s="194" t="s">
        <v>15</v>
      </c>
      <c r="B58" s="77"/>
      <c r="C58" s="206"/>
      <c r="D58" s="77"/>
      <c r="E58" s="207"/>
      <c r="F58" s="208"/>
      <c r="G58" s="208"/>
      <c r="H58" s="208"/>
      <c r="I58" s="208"/>
      <c r="J58" s="208"/>
      <c r="K58" s="75"/>
    </row>
    <row r="59" spans="1:12" x14ac:dyDescent="0.2">
      <c r="A59" s="213"/>
      <c r="B59" s="122"/>
      <c r="C59" s="90"/>
      <c r="D59" s="90"/>
      <c r="E59" s="229">
        <f t="shared" ref="E59:J59" si="7">E58*$B59</f>
        <v>0</v>
      </c>
      <c r="F59" s="230">
        <f t="shared" si="7"/>
        <v>0</v>
      </c>
      <c r="G59" s="230">
        <f t="shared" si="7"/>
        <v>0</v>
      </c>
      <c r="H59" s="230">
        <f t="shared" si="7"/>
        <v>0</v>
      </c>
      <c r="I59" s="230">
        <f t="shared" si="7"/>
        <v>0</v>
      </c>
      <c r="J59" s="230">
        <f t="shared" si="7"/>
        <v>0</v>
      </c>
      <c r="K59" s="88"/>
      <c r="L59" s="186"/>
    </row>
    <row r="60" spans="1:12" x14ac:dyDescent="0.2">
      <c r="A60" s="194" t="s">
        <v>16</v>
      </c>
      <c r="B60" s="84"/>
      <c r="C60" s="206"/>
      <c r="D60" s="214"/>
      <c r="E60" s="207"/>
      <c r="F60" s="208"/>
      <c r="G60" s="208"/>
      <c r="H60" s="208"/>
      <c r="I60" s="208"/>
      <c r="J60" s="77"/>
      <c r="K60" s="75"/>
      <c r="L60" s="105"/>
    </row>
    <row r="61" spans="1:12" x14ac:dyDescent="0.2">
      <c r="A61" s="213"/>
      <c r="B61" s="122"/>
      <c r="C61" s="90"/>
      <c r="D61" s="90"/>
      <c r="E61" s="229">
        <f>E60*$B61</f>
        <v>0</v>
      </c>
      <c r="F61" s="230">
        <f>F60*$B61</f>
        <v>0</v>
      </c>
      <c r="G61" s="230">
        <f>G60*$B61</f>
        <v>0</v>
      </c>
      <c r="H61" s="230">
        <f>H60*$B61</f>
        <v>0</v>
      </c>
      <c r="I61" s="230">
        <f>I60*$B61</f>
        <v>0</v>
      </c>
      <c r="J61" s="90"/>
      <c r="K61" s="88"/>
    </row>
    <row r="62" spans="1:12" x14ac:dyDescent="0.2">
      <c r="A62" s="195" t="s">
        <v>78</v>
      </c>
      <c r="B62" s="215"/>
      <c r="C62" s="216"/>
      <c r="D62" s="77"/>
      <c r="E62" s="207"/>
      <c r="F62" s="208"/>
      <c r="G62" s="208"/>
      <c r="H62" s="208"/>
      <c r="I62" s="208"/>
      <c r="J62" s="77"/>
      <c r="K62" s="75"/>
      <c r="L62" s="56" t="s">
        <v>79</v>
      </c>
    </row>
    <row r="63" spans="1:12" x14ac:dyDescent="0.2">
      <c r="A63" s="217" t="s">
        <v>108</v>
      </c>
      <c r="B63" s="220" t="e">
        <f>SUM(B13:B61)</f>
        <v>#DIV/0!</v>
      </c>
      <c r="C63" s="90"/>
      <c r="D63" s="90"/>
      <c r="E63" s="229" t="e">
        <f>E62*$B63</f>
        <v>#DIV/0!</v>
      </c>
      <c r="F63" s="230" t="e">
        <f>F62*$B63</f>
        <v>#DIV/0!</v>
      </c>
      <c r="G63" s="230" t="e">
        <f>G62*$B63</f>
        <v>#DIV/0!</v>
      </c>
      <c r="H63" s="230" t="e">
        <f>H62*$B63</f>
        <v>#DIV/0!</v>
      </c>
      <c r="I63" s="230" t="e">
        <f>I62*$B63</f>
        <v>#DIV/0!</v>
      </c>
      <c r="J63" s="90"/>
      <c r="K63" s="88"/>
    </row>
    <row r="64" spans="1:12" x14ac:dyDescent="0.2">
      <c r="A64" s="194" t="s">
        <v>13</v>
      </c>
      <c r="B64" s="84"/>
      <c r="C64" s="206"/>
      <c r="D64" s="77"/>
      <c r="E64" s="104"/>
      <c r="F64" s="77"/>
      <c r="G64" s="77"/>
      <c r="H64" s="77"/>
      <c r="I64" s="77"/>
      <c r="J64" s="77"/>
      <c r="K64" s="75"/>
    </row>
    <row r="65" spans="1:11" x14ac:dyDescent="0.2">
      <c r="A65" s="128"/>
      <c r="B65" s="121"/>
      <c r="C65" s="76"/>
      <c r="D65" s="76"/>
      <c r="E65" s="85"/>
      <c r="F65" s="76"/>
      <c r="G65" s="76"/>
      <c r="H65" s="76"/>
      <c r="I65" s="76"/>
      <c r="J65" s="76"/>
      <c r="K65" s="79"/>
    </row>
    <row r="66" spans="1:11" x14ac:dyDescent="0.2">
      <c r="A66" s="210" t="s">
        <v>14</v>
      </c>
      <c r="B66" s="121"/>
      <c r="C66" s="117"/>
      <c r="D66" s="76"/>
      <c r="E66" s="85"/>
      <c r="F66" s="76"/>
      <c r="G66" s="76"/>
      <c r="H66" s="76"/>
      <c r="I66" s="76"/>
      <c r="J66" s="76"/>
      <c r="K66" s="79"/>
    </row>
    <row r="67" spans="1:11" x14ac:dyDescent="0.2">
      <c r="A67" s="213"/>
      <c r="B67" s="123"/>
      <c r="C67" s="90"/>
      <c r="D67" s="90"/>
      <c r="E67" s="89"/>
      <c r="F67" s="90"/>
      <c r="G67" s="90"/>
      <c r="H67" s="90"/>
      <c r="I67" s="90"/>
      <c r="J67" s="90"/>
      <c r="K67" s="88"/>
    </row>
    <row r="68" spans="1:11" x14ac:dyDescent="0.2">
      <c r="A68" s="186"/>
      <c r="B68" s="198"/>
    </row>
    <row r="69" spans="1:11" x14ac:dyDescent="0.2">
      <c r="B69" s="198"/>
    </row>
    <row r="70" spans="1:11" x14ac:dyDescent="0.2">
      <c r="A70" s="108" t="s">
        <v>67</v>
      </c>
      <c r="B70" s="84"/>
      <c r="C70" s="77"/>
      <c r="D70" s="77"/>
      <c r="E70" s="169"/>
      <c r="F70" s="141"/>
      <c r="G70" s="141"/>
      <c r="H70" s="141"/>
      <c r="I70" s="141"/>
      <c r="J70" s="141"/>
      <c r="K70" s="142"/>
    </row>
    <row r="71" spans="1:11" x14ac:dyDescent="0.2">
      <c r="A71" s="128" t="s">
        <v>72</v>
      </c>
      <c r="B71" s="82"/>
      <c r="C71" s="76"/>
      <c r="D71" s="76"/>
      <c r="E71" s="45" t="e">
        <f t="shared" ref="E71:J71" si="8">+E13*$C12+E15*$C14+E17*$C16+E19*$C18</f>
        <v>#DIV/0!</v>
      </c>
      <c r="F71" s="231" t="e">
        <f t="shared" si="8"/>
        <v>#DIV/0!</v>
      </c>
      <c r="G71" s="231" t="e">
        <f t="shared" si="8"/>
        <v>#DIV/0!</v>
      </c>
      <c r="H71" s="231" t="e">
        <f t="shared" si="8"/>
        <v>#DIV/0!</v>
      </c>
      <c r="I71" s="231" t="e">
        <f t="shared" si="8"/>
        <v>#DIV/0!</v>
      </c>
      <c r="J71" s="231">
        <f t="shared" si="8"/>
        <v>0</v>
      </c>
      <c r="K71" s="144"/>
    </row>
    <row r="72" spans="1:11" x14ac:dyDescent="0.2">
      <c r="A72" s="128" t="s">
        <v>73</v>
      </c>
      <c r="B72" s="82"/>
      <c r="C72" s="76"/>
      <c r="D72" s="76"/>
      <c r="E72" s="45">
        <f t="shared" ref="E72:J72" si="9">+E23*$C22+E25*$C24+E27*$C26+E29*$C28</f>
        <v>0</v>
      </c>
      <c r="F72" s="231">
        <f t="shared" si="9"/>
        <v>0</v>
      </c>
      <c r="G72" s="231">
        <f t="shared" si="9"/>
        <v>0</v>
      </c>
      <c r="H72" s="231">
        <f t="shared" si="9"/>
        <v>0</v>
      </c>
      <c r="I72" s="231">
        <f t="shared" si="9"/>
        <v>0</v>
      </c>
      <c r="J72" s="231">
        <f t="shared" si="9"/>
        <v>0</v>
      </c>
      <c r="K72" s="144"/>
    </row>
    <row r="73" spans="1:11" x14ac:dyDescent="0.2">
      <c r="A73" s="85" t="s">
        <v>74</v>
      </c>
      <c r="B73" s="82"/>
      <c r="C73" s="76"/>
      <c r="D73" s="76"/>
      <c r="E73" s="45">
        <f t="shared" ref="E73:J73" si="10">E33*$C32+E35*$C34+E37*$C36</f>
        <v>0</v>
      </c>
      <c r="F73" s="231">
        <f t="shared" si="10"/>
        <v>0</v>
      </c>
      <c r="G73" s="231">
        <f t="shared" si="10"/>
        <v>0</v>
      </c>
      <c r="H73" s="231">
        <f t="shared" si="10"/>
        <v>0</v>
      </c>
      <c r="I73" s="231">
        <f t="shared" si="10"/>
        <v>0</v>
      </c>
      <c r="J73" s="231">
        <f t="shared" si="10"/>
        <v>0</v>
      </c>
      <c r="K73" s="144"/>
    </row>
    <row r="74" spans="1:11" x14ac:dyDescent="0.2">
      <c r="A74" s="85" t="s">
        <v>75</v>
      </c>
      <c r="B74" s="82"/>
      <c r="C74" s="76"/>
      <c r="D74" s="76"/>
      <c r="E74" s="45">
        <f t="shared" ref="E74:J74" si="11">E40*$C39</f>
        <v>0</v>
      </c>
      <c r="F74" s="231">
        <f t="shared" si="11"/>
        <v>0</v>
      </c>
      <c r="G74" s="231">
        <f t="shared" si="11"/>
        <v>0</v>
      </c>
      <c r="H74" s="231">
        <f t="shared" si="11"/>
        <v>0</v>
      </c>
      <c r="I74" s="231">
        <f t="shared" si="11"/>
        <v>0</v>
      </c>
      <c r="J74" s="231">
        <f t="shared" si="11"/>
        <v>0</v>
      </c>
      <c r="K74" s="144"/>
    </row>
    <row r="75" spans="1:11" x14ac:dyDescent="0.2">
      <c r="A75" s="85" t="s">
        <v>76</v>
      </c>
      <c r="B75" s="82"/>
      <c r="C75" s="76"/>
      <c r="D75" s="76"/>
      <c r="E75" s="45">
        <f t="shared" ref="E75:J75" si="12">E42*$C41</f>
        <v>0</v>
      </c>
      <c r="F75" s="231">
        <f t="shared" si="12"/>
        <v>0</v>
      </c>
      <c r="G75" s="231">
        <f t="shared" si="12"/>
        <v>0</v>
      </c>
      <c r="H75" s="231">
        <f t="shared" si="12"/>
        <v>0</v>
      </c>
      <c r="I75" s="231">
        <f t="shared" si="12"/>
        <v>0</v>
      </c>
      <c r="J75" s="231">
        <f t="shared" si="12"/>
        <v>0</v>
      </c>
      <c r="K75" s="144"/>
    </row>
    <row r="76" spans="1:11" x14ac:dyDescent="0.2">
      <c r="A76" s="128" t="s">
        <v>116</v>
      </c>
      <c r="B76" s="82"/>
      <c r="C76" s="76"/>
      <c r="D76" s="76"/>
      <c r="E76" s="45">
        <f t="shared" ref="E76:J76" si="13">E44*$C43</f>
        <v>0</v>
      </c>
      <c r="F76" s="231">
        <f t="shared" si="13"/>
        <v>0</v>
      </c>
      <c r="G76" s="231">
        <f t="shared" si="13"/>
        <v>0</v>
      </c>
      <c r="H76" s="231">
        <f t="shared" si="13"/>
        <v>0</v>
      </c>
      <c r="I76" s="231">
        <f t="shared" si="13"/>
        <v>0</v>
      </c>
      <c r="J76" s="231">
        <f t="shared" si="13"/>
        <v>0</v>
      </c>
      <c r="K76" s="144"/>
    </row>
    <row r="77" spans="1:11" x14ac:dyDescent="0.2">
      <c r="A77" s="85" t="s">
        <v>113</v>
      </c>
      <c r="B77" s="82"/>
      <c r="C77" s="76"/>
      <c r="D77" s="76"/>
      <c r="E77" s="45">
        <f t="shared" ref="E77:J77" si="14">E47*$C46</f>
        <v>0</v>
      </c>
      <c r="F77" s="231">
        <f t="shared" si="14"/>
        <v>0</v>
      </c>
      <c r="G77" s="231">
        <f t="shared" si="14"/>
        <v>0</v>
      </c>
      <c r="H77" s="231">
        <f t="shared" si="14"/>
        <v>0</v>
      </c>
      <c r="I77" s="231">
        <f t="shared" si="14"/>
        <v>0</v>
      </c>
      <c r="J77" s="231">
        <f t="shared" si="14"/>
        <v>0</v>
      </c>
      <c r="K77" s="144"/>
    </row>
    <row r="78" spans="1:11" x14ac:dyDescent="0.2">
      <c r="A78" s="85" t="s">
        <v>114</v>
      </c>
      <c r="B78" s="82"/>
      <c r="C78" s="76"/>
      <c r="D78" s="76"/>
      <c r="E78" s="45">
        <f>E49*$C48</f>
        <v>0</v>
      </c>
      <c r="F78" s="231">
        <f t="shared" ref="F78:J78" si="15">F49*$C48</f>
        <v>0</v>
      </c>
      <c r="G78" s="231">
        <f t="shared" si="15"/>
        <v>0</v>
      </c>
      <c r="H78" s="231">
        <f t="shared" si="15"/>
        <v>0</v>
      </c>
      <c r="I78" s="231">
        <f>I49*$C48</f>
        <v>0</v>
      </c>
      <c r="J78" s="231">
        <f t="shared" si="15"/>
        <v>0</v>
      </c>
      <c r="K78" s="144"/>
    </row>
    <row r="79" spans="1:11" x14ac:dyDescent="0.2">
      <c r="A79" s="128" t="s">
        <v>10</v>
      </c>
      <c r="B79" s="82"/>
      <c r="C79" s="76"/>
      <c r="D79" s="76"/>
      <c r="E79" s="45">
        <f t="shared" ref="E79:J79" si="16">E51*$C50</f>
        <v>0</v>
      </c>
      <c r="F79" s="231">
        <f t="shared" si="16"/>
        <v>0</v>
      </c>
      <c r="G79" s="231">
        <f t="shared" si="16"/>
        <v>0</v>
      </c>
      <c r="H79" s="231">
        <f t="shared" si="16"/>
        <v>0</v>
      </c>
      <c r="I79" s="231">
        <f t="shared" si="16"/>
        <v>0</v>
      </c>
      <c r="J79" s="231">
        <f t="shared" si="16"/>
        <v>0</v>
      </c>
      <c r="K79" s="144"/>
    </row>
    <row r="80" spans="1:11" x14ac:dyDescent="0.2">
      <c r="A80" s="128" t="s">
        <v>12</v>
      </c>
      <c r="B80" s="82"/>
      <c r="C80" s="76"/>
      <c r="D80" s="76"/>
      <c r="E80" s="45">
        <f t="shared" ref="E80:J80" si="17">E53*$C52</f>
        <v>0</v>
      </c>
      <c r="F80" s="231">
        <f t="shared" si="17"/>
        <v>0</v>
      </c>
      <c r="G80" s="231">
        <f t="shared" si="17"/>
        <v>0</v>
      </c>
      <c r="H80" s="231">
        <f t="shared" si="17"/>
        <v>0</v>
      </c>
      <c r="I80" s="231">
        <f t="shared" si="17"/>
        <v>0</v>
      </c>
      <c r="J80" s="231">
        <f t="shared" si="17"/>
        <v>0</v>
      </c>
      <c r="K80" s="144"/>
    </row>
    <row r="81" spans="1:11" x14ac:dyDescent="0.2">
      <c r="A81" s="128" t="s">
        <v>11</v>
      </c>
      <c r="B81" s="82"/>
      <c r="C81" s="76"/>
      <c r="D81" s="76"/>
      <c r="E81" s="45">
        <f t="shared" ref="E81:J81" si="18">E55*$C54</f>
        <v>0</v>
      </c>
      <c r="F81" s="231">
        <f t="shared" si="18"/>
        <v>0</v>
      </c>
      <c r="G81" s="231">
        <f t="shared" si="18"/>
        <v>0</v>
      </c>
      <c r="H81" s="231">
        <f t="shared" si="18"/>
        <v>0</v>
      </c>
      <c r="I81" s="231">
        <f t="shared" si="18"/>
        <v>0</v>
      </c>
      <c r="J81" s="231">
        <f t="shared" si="18"/>
        <v>0</v>
      </c>
      <c r="K81" s="144"/>
    </row>
    <row r="82" spans="1:11" x14ac:dyDescent="0.2">
      <c r="A82" s="56" t="s">
        <v>117</v>
      </c>
      <c r="E82" s="45">
        <f>E57*$C56</f>
        <v>0</v>
      </c>
      <c r="F82" s="231">
        <f t="shared" ref="F82:I82" si="19">F57*$C56</f>
        <v>0</v>
      </c>
      <c r="G82" s="231">
        <f t="shared" si="19"/>
        <v>0</v>
      </c>
      <c r="H82" s="231">
        <f t="shared" si="19"/>
        <v>0</v>
      </c>
      <c r="I82" s="231">
        <f t="shared" si="19"/>
        <v>0</v>
      </c>
      <c r="J82" s="231">
        <f>J57*$C56</f>
        <v>0</v>
      </c>
      <c r="K82" s="144"/>
    </row>
    <row r="83" spans="1:11" x14ac:dyDescent="0.2">
      <c r="A83" s="128" t="s">
        <v>15</v>
      </c>
      <c r="B83" s="82"/>
      <c r="C83" s="76"/>
      <c r="D83" s="76"/>
      <c r="E83" s="45">
        <f t="shared" ref="E83:J83" si="20">E59*$C58</f>
        <v>0</v>
      </c>
      <c r="F83" s="231">
        <f t="shared" si="20"/>
        <v>0</v>
      </c>
      <c r="G83" s="231">
        <f t="shared" si="20"/>
        <v>0</v>
      </c>
      <c r="H83" s="231">
        <f t="shared" si="20"/>
        <v>0</v>
      </c>
      <c r="I83" s="231">
        <f t="shared" si="20"/>
        <v>0</v>
      </c>
      <c r="J83" s="231">
        <f t="shared" si="20"/>
        <v>0</v>
      </c>
      <c r="K83" s="144"/>
    </row>
    <row r="84" spans="1:11" x14ac:dyDescent="0.2">
      <c r="A84" s="128" t="s">
        <v>16</v>
      </c>
      <c r="B84" s="82"/>
      <c r="C84" s="76"/>
      <c r="D84" s="76"/>
      <c r="E84" s="45">
        <f t="shared" ref="E84:J84" si="21">E61*$C60</f>
        <v>0</v>
      </c>
      <c r="F84" s="231">
        <f t="shared" si="21"/>
        <v>0</v>
      </c>
      <c r="G84" s="231">
        <f t="shared" si="21"/>
        <v>0</v>
      </c>
      <c r="H84" s="231">
        <f t="shared" si="21"/>
        <v>0</v>
      </c>
      <c r="I84" s="231">
        <f t="shared" si="21"/>
        <v>0</v>
      </c>
      <c r="J84" s="231">
        <f t="shared" si="21"/>
        <v>0</v>
      </c>
      <c r="K84" s="144"/>
    </row>
    <row r="85" spans="1:11" x14ac:dyDescent="0.2">
      <c r="A85" s="128" t="s">
        <v>78</v>
      </c>
      <c r="B85" s="82"/>
      <c r="C85" s="76"/>
      <c r="D85" s="76"/>
      <c r="E85" s="45" t="e">
        <f t="shared" ref="E85:J85" si="22">E63*$C62</f>
        <v>#DIV/0!</v>
      </c>
      <c r="F85" s="231" t="e">
        <f t="shared" si="22"/>
        <v>#DIV/0!</v>
      </c>
      <c r="G85" s="231" t="e">
        <f t="shared" si="22"/>
        <v>#DIV/0!</v>
      </c>
      <c r="H85" s="231" t="e">
        <f t="shared" si="22"/>
        <v>#DIV/0!</v>
      </c>
      <c r="I85" s="231" t="e">
        <f t="shared" si="22"/>
        <v>#DIV/0!</v>
      </c>
      <c r="J85" s="231">
        <f t="shared" si="22"/>
        <v>0</v>
      </c>
      <c r="K85" s="144"/>
    </row>
    <row r="86" spans="1:11" x14ac:dyDescent="0.2">
      <c r="A86" s="128" t="s">
        <v>13</v>
      </c>
      <c r="B86" s="82"/>
      <c r="C86" s="76"/>
      <c r="D86" s="76"/>
      <c r="E86" s="45">
        <f t="shared" ref="E86:J86" si="23">E65*$C64</f>
        <v>0</v>
      </c>
      <c r="F86" s="231">
        <f t="shared" si="23"/>
        <v>0</v>
      </c>
      <c r="G86" s="231">
        <f t="shared" si="23"/>
        <v>0</v>
      </c>
      <c r="H86" s="231">
        <f t="shared" si="23"/>
        <v>0</v>
      </c>
      <c r="I86" s="231">
        <f t="shared" si="23"/>
        <v>0</v>
      </c>
      <c r="J86" s="231">
        <f t="shared" si="23"/>
        <v>0</v>
      </c>
      <c r="K86" s="144"/>
    </row>
    <row r="87" spans="1:11" x14ac:dyDescent="0.2">
      <c r="A87" s="128" t="s">
        <v>14</v>
      </c>
      <c r="B87" s="82"/>
      <c r="C87" s="76"/>
      <c r="D87" s="76"/>
      <c r="E87" s="45">
        <f t="shared" ref="E87:J87" si="24">E66*$C66</f>
        <v>0</v>
      </c>
      <c r="F87" s="231">
        <f t="shared" si="24"/>
        <v>0</v>
      </c>
      <c r="G87" s="231">
        <f t="shared" si="24"/>
        <v>0</v>
      </c>
      <c r="H87" s="231">
        <f t="shared" si="24"/>
        <v>0</v>
      </c>
      <c r="I87" s="231">
        <f t="shared" si="24"/>
        <v>0</v>
      </c>
      <c r="J87" s="231">
        <f t="shared" si="24"/>
        <v>0</v>
      </c>
      <c r="K87" s="144"/>
    </row>
    <row r="88" spans="1:11" s="94" customFormat="1" x14ac:dyDescent="0.2">
      <c r="A88" s="192" t="s">
        <v>81</v>
      </c>
      <c r="B88" s="132"/>
      <c r="C88" s="204"/>
      <c r="D88" s="204"/>
      <c r="E88" s="51" t="e">
        <f t="shared" ref="E88:J88" si="25">+SUM(E71:E87)</f>
        <v>#DIV/0!</v>
      </c>
      <c r="F88" s="178" t="e">
        <f t="shared" si="25"/>
        <v>#DIV/0!</v>
      </c>
      <c r="G88" s="178" t="e">
        <f t="shared" si="25"/>
        <v>#DIV/0!</v>
      </c>
      <c r="H88" s="178" t="e">
        <f t="shared" si="25"/>
        <v>#DIV/0!</v>
      </c>
      <c r="I88" s="178" t="e">
        <f t="shared" si="25"/>
        <v>#DIV/0!</v>
      </c>
      <c r="J88" s="178">
        <f t="shared" si="25"/>
        <v>0</v>
      </c>
      <c r="K88" s="232"/>
    </row>
  </sheetData>
  <mergeCells count="1">
    <mergeCell ref="C2:D2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9B210-B5A9-4C97-BD62-D50D62829FB8}">
  <sheetPr codeName="Feuil3"/>
  <dimension ref="A1:S143"/>
  <sheetViews>
    <sheetView tabSelected="1" zoomScaleNormal="100" workbookViewId="0">
      <pane xSplit="1" ySplit="6" topLeftCell="B63" activePane="bottomRight" state="frozen"/>
      <selection pane="topRight" activeCell="B1" sqref="B1"/>
      <selection pane="bottomLeft" activeCell="A6" sqref="A6"/>
      <selection pane="bottomRight" activeCell="F71" sqref="F70:F71"/>
    </sheetView>
  </sheetViews>
  <sheetFormatPr baseColWidth="10" defaultColWidth="10.85546875" defaultRowHeight="12" outlineLevelRow="3" x14ac:dyDescent="0.2"/>
  <cols>
    <col min="1" max="1" width="30.5703125" style="1" customWidth="1"/>
    <col min="2" max="8" width="10.85546875" style="1"/>
    <col min="9" max="9" width="9.42578125" style="1" customWidth="1"/>
    <col min="10" max="16384" width="10.85546875" style="1"/>
  </cols>
  <sheetData>
    <row r="1" spans="1:11" x14ac:dyDescent="0.2">
      <c r="A1" s="24" t="s">
        <v>89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">
      <c r="A2" s="233">
        <v>1607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">
      <c r="A3" s="24" t="s">
        <v>85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x14ac:dyDescent="0.2">
      <c r="A4" s="4" t="s">
        <v>46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 x14ac:dyDescent="0.2">
      <c r="A5" s="4" t="s">
        <v>48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</row>
    <row r="6" spans="1:11" s="3" customFormat="1" ht="10.5" customHeight="1" x14ac:dyDescent="0.2">
      <c r="B6" s="6" t="s">
        <v>0</v>
      </c>
      <c r="C6" s="6" t="s">
        <v>1</v>
      </c>
      <c r="D6" s="6" t="s">
        <v>24</v>
      </c>
      <c r="E6" s="6" t="s">
        <v>25</v>
      </c>
      <c r="F6" s="6" t="s">
        <v>26</v>
      </c>
      <c r="G6" s="6" t="s">
        <v>27</v>
      </c>
      <c r="H6" s="6" t="s">
        <v>28</v>
      </c>
      <c r="I6" s="6" t="s">
        <v>87</v>
      </c>
      <c r="J6" s="6" t="s">
        <v>106</v>
      </c>
      <c r="K6" s="6" t="s">
        <v>107</v>
      </c>
    </row>
    <row r="7" spans="1:11" s="3" customFormat="1" ht="9" customHeight="1" x14ac:dyDescent="0.2"/>
    <row r="8" spans="1:11" s="3" customFormat="1" ht="14.1" hidden="1" customHeight="1" x14ac:dyDescent="0.2">
      <c r="A8" s="30" t="s">
        <v>60</v>
      </c>
      <c r="B8" s="31"/>
      <c r="C8" s="31"/>
      <c r="D8" s="31"/>
      <c r="E8" s="31"/>
      <c r="F8" s="31"/>
      <c r="G8" s="31"/>
      <c r="H8" s="31"/>
      <c r="I8" s="32"/>
    </row>
    <row r="9" spans="1:11" hidden="1" outlineLevel="1" x14ac:dyDescent="0.2">
      <c r="A9" s="16" t="str">
        <f>'Suivi Individuel'!A64</f>
        <v>Embauche SIR</v>
      </c>
      <c r="B9" s="7">
        <f>'Suivi Individuel'!D64</f>
        <v>0</v>
      </c>
      <c r="C9" s="7">
        <f>'Suivi Individuel'!E64</f>
        <v>0</v>
      </c>
      <c r="D9" s="7"/>
      <c r="E9" s="7"/>
      <c r="F9" s="7"/>
      <c r="G9" s="7">
        <f>'Suivi Individuel'!I64</f>
        <v>0</v>
      </c>
      <c r="H9" s="7">
        <f>'Suivi Individuel'!J64</f>
        <v>0</v>
      </c>
      <c r="I9" s="29">
        <f t="shared" ref="I9:I41" si="0">SUM(B9:H9)</f>
        <v>0</v>
      </c>
      <c r="K9" s="5"/>
    </row>
    <row r="10" spans="1:11" hidden="1" outlineLevel="1" x14ac:dyDescent="0.2">
      <c r="A10" s="16" t="str">
        <f>'Suivi Individuel'!A65</f>
        <v>VIPI</v>
      </c>
      <c r="B10" s="7">
        <f>'Suivi Individuel'!D65</f>
        <v>0</v>
      </c>
      <c r="C10" s="7">
        <f>'Suivi Individuel'!E65</f>
        <v>0</v>
      </c>
      <c r="D10" s="7"/>
      <c r="E10" s="7"/>
      <c r="F10" s="7"/>
      <c r="G10" s="7">
        <f>'Suivi Individuel'!I65</f>
        <v>0</v>
      </c>
      <c r="H10" s="7">
        <f>'Suivi Individuel'!J65</f>
        <v>0</v>
      </c>
      <c r="I10" s="29">
        <f t="shared" si="0"/>
        <v>0</v>
      </c>
    </row>
    <row r="11" spans="1:11" hidden="1" outlineLevel="1" x14ac:dyDescent="0.2">
      <c r="A11" s="16" t="str">
        <f>'Suivi Individuel'!A66</f>
        <v>Périodiques</v>
      </c>
      <c r="B11" s="7">
        <f>'Suivi Individuel'!D66</f>
        <v>0</v>
      </c>
      <c r="C11" s="7">
        <f>'Suivi Individuel'!E66</f>
        <v>0</v>
      </c>
      <c r="D11" s="7"/>
      <c r="E11" s="7"/>
      <c r="F11" s="7"/>
      <c r="G11" s="7">
        <f>'Suivi Individuel'!I66</f>
        <v>0</v>
      </c>
      <c r="H11" s="7">
        <f>'Suivi Individuel'!J66</f>
        <v>0</v>
      </c>
      <c r="I11" s="29">
        <f t="shared" si="0"/>
        <v>0</v>
      </c>
    </row>
    <row r="12" spans="1:11" hidden="1" outlineLevel="1" x14ac:dyDescent="0.2">
      <c r="A12" s="16" t="str">
        <f>'Suivi Individuel'!A67</f>
        <v>A la demande</v>
      </c>
      <c r="B12" s="7">
        <f>'Suivi Individuel'!D67</f>
        <v>0</v>
      </c>
      <c r="C12" s="7">
        <f>'Suivi Individuel'!E67</f>
        <v>0</v>
      </c>
      <c r="D12" s="7"/>
      <c r="E12" s="7"/>
      <c r="F12" s="7"/>
      <c r="G12" s="7">
        <f>'Suivi Individuel'!I67</f>
        <v>0</v>
      </c>
      <c r="H12" s="7">
        <f>'Suivi Individuel'!J67</f>
        <v>0</v>
      </c>
      <c r="I12" s="29">
        <f t="shared" si="0"/>
        <v>0</v>
      </c>
    </row>
    <row r="13" spans="1:11" hidden="1" outlineLevel="1" x14ac:dyDescent="0.2">
      <c r="A13" s="16" t="str">
        <f>'Suivi Individuel'!A68</f>
        <v>Reprise</v>
      </c>
      <c r="B13" s="7">
        <f>'Suivi Individuel'!D68</f>
        <v>0</v>
      </c>
      <c r="C13" s="7">
        <f>'Suivi Individuel'!E68</f>
        <v>0</v>
      </c>
      <c r="D13" s="7"/>
      <c r="E13" s="7"/>
      <c r="F13" s="7"/>
      <c r="G13" s="7">
        <f>'Suivi Individuel'!I68</f>
        <v>0</v>
      </c>
      <c r="H13" s="7">
        <f>'Suivi Individuel'!J68</f>
        <v>0</v>
      </c>
      <c r="I13" s="29">
        <f t="shared" si="0"/>
        <v>0</v>
      </c>
    </row>
    <row r="14" spans="1:11" hidden="1" outlineLevel="1" x14ac:dyDescent="0.2">
      <c r="A14" s="16" t="str">
        <f>'Suivi Individuel'!A69</f>
        <v>Préreprise</v>
      </c>
      <c r="B14" s="7">
        <f>'Suivi Individuel'!D69</f>
        <v>0</v>
      </c>
      <c r="C14" s="7">
        <f>'Suivi Individuel'!E69</f>
        <v>0</v>
      </c>
      <c r="D14" s="7"/>
      <c r="E14" s="7"/>
      <c r="F14" s="7"/>
      <c r="G14" s="7">
        <f>'Suivi Individuel'!I69</f>
        <v>0</v>
      </c>
      <c r="H14" s="7">
        <f>'Suivi Individuel'!J69</f>
        <v>0</v>
      </c>
      <c r="I14" s="29">
        <f t="shared" si="0"/>
        <v>0</v>
      </c>
    </row>
    <row r="15" spans="1:11" hidden="1" outlineLevel="1" x14ac:dyDescent="0.2">
      <c r="A15" s="16" t="str">
        <f>'Suivi Individuel'!A70</f>
        <v>Entretiens de liaison</v>
      </c>
      <c r="B15" s="7">
        <f>'Suivi Individuel'!D70</f>
        <v>0</v>
      </c>
      <c r="C15" s="7">
        <f>'Suivi Individuel'!E70</f>
        <v>0</v>
      </c>
      <c r="D15" s="7"/>
      <c r="E15" s="7"/>
      <c r="F15" s="7">
        <f>'Suivi Individuel'!H70</f>
        <v>0</v>
      </c>
      <c r="G15" s="7">
        <f>'Suivi Individuel'!I70</f>
        <v>0</v>
      </c>
      <c r="H15" s="7">
        <f>'Suivi Individuel'!J70</f>
        <v>0</v>
      </c>
      <c r="I15" s="29">
        <f t="shared" si="0"/>
        <v>0</v>
      </c>
    </row>
    <row r="16" spans="1:11" hidden="1" outlineLevel="1" x14ac:dyDescent="0.2">
      <c r="A16" s="16" t="str">
        <f>'Suivi Individuel'!A71</f>
        <v>Réorientation Idest</v>
      </c>
      <c r="B16" s="7">
        <f>'Suivi Individuel'!D71</f>
        <v>0</v>
      </c>
      <c r="C16" s="7">
        <f>'Suivi Individuel'!E71</f>
        <v>0</v>
      </c>
      <c r="D16" s="7"/>
      <c r="E16" s="7"/>
      <c r="F16" s="7"/>
      <c r="G16" s="7">
        <f>'Suivi Individuel'!I71</f>
        <v>0</v>
      </c>
      <c r="H16" s="7">
        <f>'Suivi Individuel'!J71</f>
        <v>0</v>
      </c>
      <c r="I16" s="29">
        <f t="shared" si="0"/>
        <v>0</v>
      </c>
    </row>
    <row r="17" spans="1:11" hidden="1" outlineLevel="1" x14ac:dyDescent="0.2">
      <c r="A17" s="16" t="str">
        <f>'Suivi Individuel'!A72</f>
        <v>Mi-carrière</v>
      </c>
      <c r="B17" s="7">
        <f>'Suivi Individuel'!D72</f>
        <v>0</v>
      </c>
      <c r="C17" s="7">
        <f>'Suivi Individuel'!E72</f>
        <v>0</v>
      </c>
      <c r="D17" s="7"/>
      <c r="E17" s="7"/>
      <c r="F17" s="7"/>
      <c r="G17" s="7">
        <f>'Suivi Individuel'!I72</f>
        <v>0</v>
      </c>
      <c r="H17" s="7">
        <f>'Suivi Individuel'!J72</f>
        <v>0</v>
      </c>
      <c r="I17" s="29">
        <f t="shared" si="0"/>
        <v>0</v>
      </c>
    </row>
    <row r="18" spans="1:11" hidden="1" outlineLevel="1" x14ac:dyDescent="0.2">
      <c r="A18" s="16" t="str">
        <f>'Suivi Individuel'!A73</f>
        <v>Fin carrière</v>
      </c>
      <c r="B18" s="7">
        <f>'Suivi Individuel'!D73</f>
        <v>0</v>
      </c>
      <c r="C18" s="7">
        <f>'Suivi Individuel'!E73</f>
        <v>0</v>
      </c>
      <c r="D18" s="7"/>
      <c r="E18" s="7"/>
      <c r="F18" s="7"/>
      <c r="G18" s="7">
        <f>'Suivi Individuel'!I73</f>
        <v>0</v>
      </c>
      <c r="H18" s="7">
        <f>'Suivi Individuel'!J73</f>
        <v>0</v>
      </c>
      <c r="I18" s="29">
        <f t="shared" si="0"/>
        <v>0</v>
      </c>
    </row>
    <row r="19" spans="1:11" hidden="1" outlineLevel="1" x14ac:dyDescent="0.2">
      <c r="A19" s="16" t="str">
        <f>'Suivi Individuel'!A74</f>
        <v>Post exposition</v>
      </c>
      <c r="B19" s="7">
        <f>'Suivi Individuel'!D74</f>
        <v>0</v>
      </c>
      <c r="C19" s="7">
        <f>'Suivi Individuel'!E74</f>
        <v>0</v>
      </c>
      <c r="D19" s="7"/>
      <c r="E19" s="7"/>
      <c r="F19" s="7"/>
      <c r="G19" s="7">
        <f>'Suivi Individuel'!I74</f>
        <v>0</v>
      </c>
      <c r="H19" s="7">
        <f>'Suivi Individuel'!J74</f>
        <v>0</v>
      </c>
      <c r="I19" s="29">
        <f>SUM(B19:H19)</f>
        <v>0</v>
      </c>
    </row>
    <row r="20" spans="1:11" hidden="1" outlineLevel="1" x14ac:dyDescent="0.2">
      <c r="A20" s="16" t="str">
        <f>'Suivi Individuel'!A75</f>
        <v>Entretiens psychologues</v>
      </c>
      <c r="B20" s="7">
        <f>'Suivi Individuel'!D75</f>
        <v>0</v>
      </c>
      <c r="C20" s="7">
        <f>'Suivi Individuel'!E75</f>
        <v>0</v>
      </c>
      <c r="D20" s="7"/>
      <c r="E20" s="7"/>
      <c r="F20" s="7"/>
      <c r="G20" s="7">
        <f>'Suivi Individuel'!I75</f>
        <v>0</v>
      </c>
      <c r="H20" s="7">
        <f>'Suivi Individuel'!J75</f>
        <v>0</v>
      </c>
      <c r="I20" s="29">
        <f t="shared" si="0"/>
        <v>0</v>
      </c>
    </row>
    <row r="21" spans="1:11" hidden="1" outlineLevel="1" x14ac:dyDescent="0.2">
      <c r="A21" s="16" t="str">
        <f>'Suivi Individuel'!A76</f>
        <v>Entretiens assistants sociaux</v>
      </c>
      <c r="B21" s="7">
        <f>'Suivi Individuel'!D76</f>
        <v>0</v>
      </c>
      <c r="C21" s="7">
        <f>'Suivi Individuel'!E76</f>
        <v>0</v>
      </c>
      <c r="D21" s="7"/>
      <c r="E21" s="7"/>
      <c r="F21" s="7"/>
      <c r="G21" s="7">
        <f>'Suivi Individuel'!I76</f>
        <v>0</v>
      </c>
      <c r="H21" s="7">
        <f>'Suivi Individuel'!J76</f>
        <v>0</v>
      </c>
      <c r="I21" s="29">
        <f t="shared" ref="I21" si="1">SUM(B21:H21)</f>
        <v>0</v>
      </c>
    </row>
    <row r="22" spans="1:11" hidden="1" outlineLevel="1" x14ac:dyDescent="0.2">
      <c r="A22" s="16" t="str">
        <f>'Suivi Individuel'!A77</f>
        <v>Suivi et coordination du parcours PDP</v>
      </c>
      <c r="B22" s="7">
        <f>'Suivi Individuel'!D77</f>
        <v>0</v>
      </c>
      <c r="C22" s="7">
        <f>'Suivi Individuel'!E77</f>
        <v>0</v>
      </c>
      <c r="D22" s="7"/>
      <c r="E22" s="7"/>
      <c r="F22" s="7"/>
      <c r="G22" s="7">
        <f>'Suivi Individuel'!I77</f>
        <v>0</v>
      </c>
      <c r="H22" s="7">
        <f>'Suivi Individuel'!J77</f>
        <v>0</v>
      </c>
      <c r="I22" s="29">
        <f t="shared" ref="I22" si="2">SUM(B22:H22)</f>
        <v>0</v>
      </c>
    </row>
    <row r="23" spans="1:11" s="2" customFormat="1" hidden="1" collapsed="1" x14ac:dyDescent="0.2">
      <c r="A23" s="33" t="s">
        <v>61</v>
      </c>
      <c r="B23" s="34">
        <f>'Suivi Individuel'!D78</f>
        <v>0</v>
      </c>
      <c r="C23" s="34">
        <f>'Suivi Individuel'!E78</f>
        <v>0</v>
      </c>
      <c r="D23" s="34"/>
      <c r="E23" s="34"/>
      <c r="F23" s="34"/>
      <c r="G23" s="34">
        <f>'Suivi Individuel'!I78</f>
        <v>0</v>
      </c>
      <c r="H23" s="34">
        <f>'Suivi Individuel'!J78</f>
        <v>0</v>
      </c>
      <c r="I23" s="35">
        <f>SUM(B23:H23)</f>
        <v>0</v>
      </c>
      <c r="J23" s="40"/>
      <c r="K23" s="40"/>
    </row>
    <row r="24" spans="1:11" s="2" customFormat="1" hidden="1" outlineLevel="1" x14ac:dyDescent="0.2">
      <c r="A24" s="16" t="str">
        <f>AMT!A71</f>
        <v>MAJ FE TOT</v>
      </c>
      <c r="B24" s="7" t="e">
        <f>AMT!E71</f>
        <v>#DIV/0!</v>
      </c>
      <c r="C24" s="7" t="e">
        <f>AMT!F71</f>
        <v>#DIV/0!</v>
      </c>
      <c r="D24" s="7" t="e">
        <f>AMT!G71</f>
        <v>#DIV/0!</v>
      </c>
      <c r="E24" s="7" t="e">
        <f>AMT!H71</f>
        <v>#DIV/0!</v>
      </c>
      <c r="F24" s="7" t="e">
        <f>AMT!I71</f>
        <v>#DIV/0!</v>
      </c>
      <c r="G24" s="7">
        <f>AMT!J71</f>
        <v>0</v>
      </c>
      <c r="H24" s="7">
        <f>AMT!K71</f>
        <v>0</v>
      </c>
      <c r="I24" s="29" t="e">
        <f t="shared" si="0"/>
        <v>#DIV/0!</v>
      </c>
    </row>
    <row r="25" spans="1:11" s="2" customFormat="1" hidden="1" outlineLevel="1" x14ac:dyDescent="0.2">
      <c r="A25" s="16" t="str">
        <f>AMT!A72</f>
        <v>FE initiale TOT</v>
      </c>
      <c r="B25" s="7">
        <f>AMT!E72</f>
        <v>0</v>
      </c>
      <c r="C25" s="7">
        <f>AMT!F72</f>
        <v>0</v>
      </c>
      <c r="D25" s="7">
        <f>AMT!G72</f>
        <v>0</v>
      </c>
      <c r="E25" s="7">
        <f>AMT!H72</f>
        <v>0</v>
      </c>
      <c r="F25" s="7">
        <f>AMT!I72</f>
        <v>0</v>
      </c>
      <c r="G25" s="7">
        <f>AMT!J72</f>
        <v>0</v>
      </c>
      <c r="H25" s="7">
        <f>AMT!K72</f>
        <v>0</v>
      </c>
      <c r="I25" s="29">
        <f t="shared" ref="I25:I40" si="3">SUM(B25:H25)</f>
        <v>0</v>
      </c>
    </row>
    <row r="26" spans="1:11" s="2" customFormat="1" hidden="1" outlineLevel="1" x14ac:dyDescent="0.2">
      <c r="A26" s="16" t="str">
        <f>AMT!A73</f>
        <v>Réunions CSE TOT</v>
      </c>
      <c r="B26" s="7">
        <f>AMT!E73</f>
        <v>0</v>
      </c>
      <c r="C26" s="7">
        <f>AMT!F73</f>
        <v>0</v>
      </c>
      <c r="D26" s="7">
        <f>AMT!G73</f>
        <v>0</v>
      </c>
      <c r="E26" s="7">
        <f>AMT!H73</f>
        <v>0</v>
      </c>
      <c r="F26" s="7">
        <f>AMT!I73</f>
        <v>0</v>
      </c>
      <c r="G26" s="7">
        <f>AMT!J73</f>
        <v>0</v>
      </c>
      <c r="H26" s="7">
        <f>AMT!K73</f>
        <v>0</v>
      </c>
      <c r="I26" s="29">
        <f t="shared" si="3"/>
        <v>0</v>
      </c>
    </row>
    <row r="27" spans="1:11" s="2" customFormat="1" hidden="1" outlineLevel="1" x14ac:dyDescent="0.2">
      <c r="A27" s="16" t="str">
        <f>AMT!A74</f>
        <v>Etude de poste Suivi annexe 4</v>
      </c>
      <c r="B27" s="7">
        <f>AMT!E74</f>
        <v>0</v>
      </c>
      <c r="C27" s="7">
        <f>AMT!F74</f>
        <v>0</v>
      </c>
      <c r="D27" s="7">
        <f>AMT!G74</f>
        <v>0</v>
      </c>
      <c r="E27" s="7">
        <f>AMT!H74</f>
        <v>0</v>
      </c>
      <c r="F27" s="7">
        <f>AMT!I74</f>
        <v>0</v>
      </c>
      <c r="G27" s="7">
        <f>AMT!J74</f>
        <v>0</v>
      </c>
      <c r="H27" s="7">
        <f>AMT!K74</f>
        <v>0</v>
      </c>
      <c r="I27" s="29">
        <f t="shared" si="3"/>
        <v>0</v>
      </c>
    </row>
    <row r="28" spans="1:11" s="2" customFormat="1" hidden="1" outlineLevel="1" x14ac:dyDescent="0.2">
      <c r="A28" s="16" t="str">
        <f>AMT!A75</f>
        <v>Etude de poste pour Inaptitude</v>
      </c>
      <c r="B28" s="7">
        <f>AMT!E75</f>
        <v>0</v>
      </c>
      <c r="C28" s="7">
        <f>AMT!F75</f>
        <v>0</v>
      </c>
      <c r="D28" s="7">
        <f>AMT!G75</f>
        <v>0</v>
      </c>
      <c r="E28" s="7">
        <f>AMT!H75</f>
        <v>0</v>
      </c>
      <c r="F28" s="7">
        <f>AMT!I75</f>
        <v>0</v>
      </c>
      <c r="G28" s="7">
        <f>AMT!J75</f>
        <v>0</v>
      </c>
      <c r="H28" s="7">
        <f>AMT!K75</f>
        <v>0</v>
      </c>
      <c r="I28" s="29">
        <f t="shared" si="3"/>
        <v>0</v>
      </c>
    </row>
    <row r="29" spans="1:11" s="2" customFormat="1" hidden="1" outlineLevel="1" x14ac:dyDescent="0.2">
      <c r="A29" s="16" t="str">
        <f>AMT!A76</f>
        <v>Etude de poste analyse de situation de travail</v>
      </c>
      <c r="B29" s="7">
        <f>AMT!E76</f>
        <v>0</v>
      </c>
      <c r="C29" s="7">
        <f>AMT!F76</f>
        <v>0</v>
      </c>
      <c r="D29" s="7">
        <f>AMT!G76</f>
        <v>0</v>
      </c>
      <c r="E29" s="7">
        <f>AMT!H76</f>
        <v>0</v>
      </c>
      <c r="F29" s="7">
        <f>AMT!I76</f>
        <v>0</v>
      </c>
      <c r="G29" s="7">
        <f>AMT!J76</f>
        <v>0</v>
      </c>
      <c r="H29" s="7">
        <f>AMT!K76</f>
        <v>0</v>
      </c>
      <c r="I29" s="29">
        <f t="shared" si="3"/>
        <v>0</v>
      </c>
    </row>
    <row r="30" spans="1:11" s="2" customFormat="1" hidden="1" outlineLevel="1" x14ac:dyDescent="0.2">
      <c r="A30" s="16" t="str">
        <f>AMT!A77</f>
        <v>Finalisation du DU</v>
      </c>
      <c r="B30" s="7">
        <f>AMT!E77</f>
        <v>0</v>
      </c>
      <c r="C30" s="7">
        <f>AMT!F77</f>
        <v>0</v>
      </c>
      <c r="D30" s="7">
        <f>AMT!G77</f>
        <v>0</v>
      </c>
      <c r="E30" s="7">
        <f>AMT!H77</f>
        <v>0</v>
      </c>
      <c r="F30" s="7">
        <f>AMT!I77</f>
        <v>0</v>
      </c>
      <c r="G30" s="7">
        <f>AMT!J77</f>
        <v>0</v>
      </c>
      <c r="H30" s="7">
        <f>AMT!K77</f>
        <v>0</v>
      </c>
      <c r="I30" s="29">
        <f t="shared" si="3"/>
        <v>0</v>
      </c>
    </row>
    <row r="31" spans="1:11" s="2" customFormat="1" hidden="1" outlineLevel="1" x14ac:dyDescent="0.2">
      <c r="A31" s="16" t="str">
        <f>AMT!A78</f>
        <v>Suivi du plan d'actions</v>
      </c>
      <c r="B31" s="7">
        <f>AMT!E78</f>
        <v>0</v>
      </c>
      <c r="C31" s="7">
        <f>AMT!F78</f>
        <v>0</v>
      </c>
      <c r="D31" s="7">
        <f>AMT!G78</f>
        <v>0</v>
      </c>
      <c r="E31" s="7">
        <f>AMT!H78</f>
        <v>0</v>
      </c>
      <c r="F31" s="7">
        <f>AMT!I78</f>
        <v>0</v>
      </c>
      <c r="G31" s="7">
        <f>AMT!J78</f>
        <v>0</v>
      </c>
      <c r="H31" s="7">
        <f>AMT!K78</f>
        <v>0</v>
      </c>
      <c r="I31" s="29">
        <f t="shared" si="3"/>
        <v>0</v>
      </c>
    </row>
    <row r="32" spans="1:11" s="2" customFormat="1" hidden="1" outlineLevel="1" x14ac:dyDescent="0.2">
      <c r="A32" s="16" t="str">
        <f>AMT!A79</f>
        <v>Métrologie</v>
      </c>
      <c r="B32" s="7">
        <f>AMT!E79</f>
        <v>0</v>
      </c>
      <c r="C32" s="7">
        <f>AMT!F79</f>
        <v>0</v>
      </c>
      <c r="D32" s="7">
        <f>AMT!G79</f>
        <v>0</v>
      </c>
      <c r="E32" s="7">
        <f>AMT!H79</f>
        <v>0</v>
      </c>
      <c r="F32" s="7">
        <f>AMT!I79</f>
        <v>0</v>
      </c>
      <c r="G32" s="7">
        <f>AMT!J79</f>
        <v>0</v>
      </c>
      <c r="H32" s="7">
        <f>AMT!K79</f>
        <v>0</v>
      </c>
      <c r="I32" s="29">
        <f t="shared" si="3"/>
        <v>0</v>
      </c>
    </row>
    <row r="33" spans="1:11" s="2" customFormat="1" hidden="1" outlineLevel="1" x14ac:dyDescent="0.2">
      <c r="A33" s="16" t="str">
        <f>AMT!A80</f>
        <v>Evaluation du risque chimique</v>
      </c>
      <c r="B33" s="7">
        <f>AMT!E80</f>
        <v>0</v>
      </c>
      <c r="C33" s="7">
        <f>AMT!F80</f>
        <v>0</v>
      </c>
      <c r="D33" s="7">
        <f>AMT!G80</f>
        <v>0</v>
      </c>
      <c r="E33" s="7">
        <f>AMT!H80</f>
        <v>0</v>
      </c>
      <c r="F33" s="7">
        <f>AMT!I80</f>
        <v>0</v>
      </c>
      <c r="G33" s="7">
        <f>AMT!J80</f>
        <v>0</v>
      </c>
      <c r="H33" s="7">
        <f>AMT!K80</f>
        <v>0</v>
      </c>
      <c r="I33" s="29">
        <f t="shared" si="3"/>
        <v>0</v>
      </c>
    </row>
    <row r="34" spans="1:11" s="2" customFormat="1" hidden="1" outlineLevel="1" x14ac:dyDescent="0.2">
      <c r="A34" s="16" t="str">
        <f>AMT!A81</f>
        <v>Analyse Fiche De Sécurité</v>
      </c>
      <c r="B34" s="7">
        <f>AMT!E81</f>
        <v>0</v>
      </c>
      <c r="C34" s="7">
        <f>AMT!F81</f>
        <v>0</v>
      </c>
      <c r="D34" s="7">
        <f>AMT!G81</f>
        <v>0</v>
      </c>
      <c r="E34" s="7">
        <f>AMT!H81</f>
        <v>0</v>
      </c>
      <c r="F34" s="7">
        <f>AMT!I81</f>
        <v>0</v>
      </c>
      <c r="G34" s="7">
        <f>AMT!J81</f>
        <v>0</v>
      </c>
      <c r="H34" s="7">
        <f>AMT!K81</f>
        <v>0</v>
      </c>
      <c r="I34" s="29">
        <f t="shared" si="3"/>
        <v>0</v>
      </c>
    </row>
    <row r="35" spans="1:11" s="2" customFormat="1" hidden="1" outlineLevel="1" x14ac:dyDescent="0.2">
      <c r="A35" s="16" t="str">
        <f>AMT!A82</f>
        <v>Interventions suite évènement grave</v>
      </c>
      <c r="B35" s="7">
        <f>AMT!E82</f>
        <v>0</v>
      </c>
      <c r="C35" s="7">
        <f>AMT!F82</f>
        <v>0</v>
      </c>
      <c r="D35" s="7">
        <f>AMT!G82</f>
        <v>0</v>
      </c>
      <c r="E35" s="7">
        <f>AMT!H82</f>
        <v>0</v>
      </c>
      <c r="F35" s="7">
        <f>AMT!I82</f>
        <v>0</v>
      </c>
      <c r="G35" s="7">
        <f>AMT!J82</f>
        <v>0</v>
      </c>
      <c r="H35" s="7">
        <f>AMT!K82</f>
        <v>0</v>
      </c>
      <c r="I35" s="29">
        <f t="shared" si="3"/>
        <v>0</v>
      </c>
    </row>
    <row r="36" spans="1:11" s="2" customFormat="1" hidden="1" outlineLevel="1" x14ac:dyDescent="0.2">
      <c r="A36" s="16" t="str">
        <f>AMT!A83</f>
        <v>Ateliers Collectifs de prevention</v>
      </c>
      <c r="B36" s="7">
        <f>AMT!E83</f>
        <v>0</v>
      </c>
      <c r="C36" s="7">
        <f>AMT!F83</f>
        <v>0</v>
      </c>
      <c r="D36" s="7">
        <f>AMT!G83</f>
        <v>0</v>
      </c>
      <c r="E36" s="7">
        <f>AMT!H83</f>
        <v>0</v>
      </c>
      <c r="F36" s="7">
        <f>AMT!I83</f>
        <v>0</v>
      </c>
      <c r="G36" s="7">
        <f>AMT!J83</f>
        <v>0</v>
      </c>
      <c r="H36" s="7">
        <f>AMT!K83</f>
        <v>0</v>
      </c>
      <c r="I36" s="29">
        <f t="shared" si="3"/>
        <v>0</v>
      </c>
    </row>
    <row r="37" spans="1:11" s="2" customFormat="1" hidden="1" outlineLevel="1" x14ac:dyDescent="0.2">
      <c r="A37" s="16" t="str">
        <f>AMT!A84</f>
        <v>Atelier de sensibilisation (Webinaire)</v>
      </c>
      <c r="B37" s="7">
        <f>AMT!E84</f>
        <v>0</v>
      </c>
      <c r="C37" s="7">
        <f>AMT!F84</f>
        <v>0</v>
      </c>
      <c r="D37" s="7">
        <f>AMT!G84</f>
        <v>0</v>
      </c>
      <c r="E37" s="7">
        <f>AMT!H84</f>
        <v>0</v>
      </c>
      <c r="F37" s="7">
        <f>AMT!I84</f>
        <v>0</v>
      </c>
      <c r="G37" s="7">
        <f>AMT!J84</f>
        <v>0</v>
      </c>
      <c r="H37" s="7">
        <f>AMT!K84</f>
        <v>0</v>
      </c>
      <c r="I37" s="29">
        <f t="shared" si="3"/>
        <v>0</v>
      </c>
    </row>
    <row r="38" spans="1:11" s="2" customFormat="1" hidden="1" outlineLevel="1" x14ac:dyDescent="0.2">
      <c r="A38" s="16" t="str">
        <f>AMT!A85</f>
        <v>Micro AMT ou autre AMT</v>
      </c>
      <c r="B38" s="7" t="e">
        <f>AMT!E85</f>
        <v>#DIV/0!</v>
      </c>
      <c r="C38" s="7" t="e">
        <f>AMT!F85</f>
        <v>#DIV/0!</v>
      </c>
      <c r="D38" s="7" t="e">
        <f>AMT!G85</f>
        <v>#DIV/0!</v>
      </c>
      <c r="E38" s="7" t="e">
        <f>AMT!H85</f>
        <v>#DIV/0!</v>
      </c>
      <c r="F38" s="7" t="e">
        <f>AMT!I85</f>
        <v>#DIV/0!</v>
      </c>
      <c r="G38" s="7">
        <f>AMT!J85</f>
        <v>0</v>
      </c>
      <c r="H38" s="7">
        <f>AMT!K85</f>
        <v>0</v>
      </c>
      <c r="I38" s="29" t="e">
        <f t="shared" si="3"/>
        <v>#DIV/0!</v>
      </c>
    </row>
    <row r="39" spans="1:11" s="2" customFormat="1" hidden="1" outlineLevel="1" x14ac:dyDescent="0.2">
      <c r="A39" s="16" t="str">
        <f>AMT!A86</f>
        <v>Vaccination (1/2 journée) Grippe</v>
      </c>
      <c r="B39" s="7">
        <f>AMT!E86</f>
        <v>0</v>
      </c>
      <c r="C39" s="7">
        <f>AMT!F86</f>
        <v>0</v>
      </c>
      <c r="D39" s="7">
        <f>AMT!G86</f>
        <v>0</v>
      </c>
      <c r="E39" s="7">
        <f>AMT!H86</f>
        <v>0</v>
      </c>
      <c r="F39" s="7">
        <f>AMT!I86</f>
        <v>0</v>
      </c>
      <c r="G39" s="7">
        <f>AMT!J86</f>
        <v>0</v>
      </c>
      <c r="H39" s="7">
        <f>AMT!K86</f>
        <v>0</v>
      </c>
      <c r="I39" s="29">
        <f t="shared" si="3"/>
        <v>0</v>
      </c>
    </row>
    <row r="40" spans="1:11" s="2" customFormat="1" hidden="1" outlineLevel="1" x14ac:dyDescent="0.2">
      <c r="A40" s="16" t="str">
        <f>AMT!A87</f>
        <v>Vaccination (1/2 journée) COVID19</v>
      </c>
      <c r="B40" s="7">
        <f>AMT!E87</f>
        <v>0</v>
      </c>
      <c r="C40" s="7">
        <f>AMT!F87</f>
        <v>0</v>
      </c>
      <c r="D40" s="7">
        <f>AMT!G87</f>
        <v>0</v>
      </c>
      <c r="E40" s="7">
        <f>AMT!H87</f>
        <v>0</v>
      </c>
      <c r="F40" s="7">
        <f>AMT!I87</f>
        <v>0</v>
      </c>
      <c r="G40" s="7">
        <f>AMT!J87</f>
        <v>0</v>
      </c>
      <c r="H40" s="7">
        <f>AMT!K87</f>
        <v>0</v>
      </c>
      <c r="I40" s="29">
        <f t="shared" si="3"/>
        <v>0</v>
      </c>
    </row>
    <row r="41" spans="1:11" s="2" customFormat="1" hidden="1" collapsed="1" x14ac:dyDescent="0.2">
      <c r="A41" s="33" t="str">
        <f>AMT!A88</f>
        <v>TOTAL AMT</v>
      </c>
      <c r="B41" s="34" t="e">
        <f>AMT!E88</f>
        <v>#DIV/0!</v>
      </c>
      <c r="C41" s="34" t="e">
        <f>AMT!F88</f>
        <v>#DIV/0!</v>
      </c>
      <c r="D41" s="34" t="e">
        <f>AMT!G88</f>
        <v>#DIV/0!</v>
      </c>
      <c r="E41" s="34" t="e">
        <f>AMT!H88</f>
        <v>#DIV/0!</v>
      </c>
      <c r="F41" s="34" t="e">
        <f>AMT!I88</f>
        <v>#DIV/0!</v>
      </c>
      <c r="G41" s="34">
        <f>AMT!J88</f>
        <v>0</v>
      </c>
      <c r="H41" s="34">
        <f>AMT!K88</f>
        <v>0</v>
      </c>
      <c r="I41" s="35" t="e">
        <f t="shared" si="0"/>
        <v>#DIV/0!</v>
      </c>
      <c r="J41" s="40"/>
    </row>
    <row r="42" spans="1:11" s="2" customFormat="1" hidden="1" x14ac:dyDescent="0.2">
      <c r="A42" s="33" t="s">
        <v>48</v>
      </c>
      <c r="B42" s="34" t="e">
        <f t="shared" ref="B42:H42" si="4">+(B41+B23)/(1-B5)*B5</f>
        <v>#DIV/0!</v>
      </c>
      <c r="C42" s="34" t="e">
        <f t="shared" si="4"/>
        <v>#DIV/0!</v>
      </c>
      <c r="D42" s="34" t="e">
        <f t="shared" si="4"/>
        <v>#DIV/0!</v>
      </c>
      <c r="E42" s="34" t="e">
        <f t="shared" si="4"/>
        <v>#DIV/0!</v>
      </c>
      <c r="F42" s="34" t="e">
        <f t="shared" si="4"/>
        <v>#DIV/0!</v>
      </c>
      <c r="G42" s="34">
        <f t="shared" si="4"/>
        <v>0</v>
      </c>
      <c r="H42" s="34">
        <f t="shared" si="4"/>
        <v>0</v>
      </c>
      <c r="I42" s="35" t="e">
        <f>SUM(B42:H42)</f>
        <v>#DIV/0!</v>
      </c>
    </row>
    <row r="43" spans="1:11" s="2" customFormat="1" hidden="1" x14ac:dyDescent="0.2">
      <c r="A43" s="27" t="s">
        <v>82</v>
      </c>
      <c r="B43" s="9" t="e">
        <f t="shared" ref="B43:H43" si="5">B23+B41+B42</f>
        <v>#DIV/0!</v>
      </c>
      <c r="C43" s="9" t="e">
        <f t="shared" si="5"/>
        <v>#DIV/0!</v>
      </c>
      <c r="D43" s="9" t="e">
        <f t="shared" si="5"/>
        <v>#DIV/0!</v>
      </c>
      <c r="E43" s="9" t="e">
        <f t="shared" si="5"/>
        <v>#DIV/0!</v>
      </c>
      <c r="F43" s="9" t="e">
        <f t="shared" si="5"/>
        <v>#DIV/0!</v>
      </c>
      <c r="G43" s="9">
        <f t="shared" si="5"/>
        <v>0</v>
      </c>
      <c r="H43" s="9">
        <f t="shared" si="5"/>
        <v>0</v>
      </c>
      <c r="I43" s="37" t="e">
        <f>SUM(B43:H43)</f>
        <v>#DIV/0!</v>
      </c>
    </row>
    <row r="44" spans="1:11" hidden="1" x14ac:dyDescent="0.2">
      <c r="A44" s="19" t="s">
        <v>83</v>
      </c>
      <c r="B44" s="36" t="e">
        <f>B41/B43</f>
        <v>#DIV/0!</v>
      </c>
      <c r="C44" s="13"/>
      <c r="D44" s="13"/>
      <c r="E44" s="13"/>
      <c r="F44" s="13"/>
      <c r="G44" s="13"/>
      <c r="H44" s="13"/>
      <c r="I44" s="18"/>
    </row>
    <row r="46" spans="1:11" x14ac:dyDescent="0.2">
      <c r="A46" s="30" t="s">
        <v>62</v>
      </c>
      <c r="B46" s="20"/>
      <c r="C46" s="11"/>
      <c r="D46" s="11"/>
      <c r="E46" s="11"/>
      <c r="F46" s="11"/>
      <c r="G46" s="11"/>
      <c r="H46" s="11"/>
      <c r="I46" s="15"/>
      <c r="J46" s="20"/>
      <c r="K46" s="39"/>
    </row>
    <row r="47" spans="1:11" outlineLevel="1" x14ac:dyDescent="0.2">
      <c r="A47" s="16" t="str">
        <f t="shared" ref="A47:A56" si="6">A9</f>
        <v>Embauche SIR</v>
      </c>
      <c r="B47" s="21">
        <f t="shared" ref="B47:H60" si="7">B9/($A$2*(1-B$4))</f>
        <v>0</v>
      </c>
      <c r="C47" s="7">
        <f t="shared" si="7"/>
        <v>0</v>
      </c>
      <c r="D47" s="7">
        <f t="shared" si="7"/>
        <v>0</v>
      </c>
      <c r="E47" s="7">
        <f t="shared" si="7"/>
        <v>0</v>
      </c>
      <c r="F47" s="7">
        <f t="shared" si="7"/>
        <v>0</v>
      </c>
      <c r="G47" s="7">
        <f t="shared" si="7"/>
        <v>0</v>
      </c>
      <c r="H47" s="7">
        <f t="shared" si="7"/>
        <v>0</v>
      </c>
      <c r="I47" s="29">
        <f>SUM(B47:H47)</f>
        <v>0</v>
      </c>
      <c r="J47" s="16"/>
      <c r="K47" s="237"/>
    </row>
    <row r="48" spans="1:11" outlineLevel="1" x14ac:dyDescent="0.2">
      <c r="A48" s="16" t="str">
        <f t="shared" si="6"/>
        <v>VIPI</v>
      </c>
      <c r="B48" s="21">
        <f t="shared" si="7"/>
        <v>0</v>
      </c>
      <c r="C48" s="7">
        <f t="shared" si="7"/>
        <v>0</v>
      </c>
      <c r="D48" s="7">
        <f t="shared" si="7"/>
        <v>0</v>
      </c>
      <c r="E48" s="7">
        <f t="shared" si="7"/>
        <v>0</v>
      </c>
      <c r="F48" s="7">
        <f t="shared" si="7"/>
        <v>0</v>
      </c>
      <c r="G48" s="7">
        <f t="shared" si="7"/>
        <v>0</v>
      </c>
      <c r="H48" s="7">
        <f t="shared" si="7"/>
        <v>0</v>
      </c>
      <c r="I48" s="29">
        <f t="shared" ref="I48:I82" si="8">SUM(B48:H48)</f>
        <v>0</v>
      </c>
      <c r="J48" s="16"/>
      <c r="K48" s="237"/>
    </row>
    <row r="49" spans="1:11" outlineLevel="1" x14ac:dyDescent="0.2">
      <c r="A49" s="16" t="str">
        <f t="shared" si="6"/>
        <v>Périodiques</v>
      </c>
      <c r="B49" s="21">
        <f t="shared" si="7"/>
        <v>0</v>
      </c>
      <c r="C49" s="7">
        <f t="shared" si="7"/>
        <v>0</v>
      </c>
      <c r="D49" s="7">
        <f t="shared" si="7"/>
        <v>0</v>
      </c>
      <c r="E49" s="7">
        <f t="shared" si="7"/>
        <v>0</v>
      </c>
      <c r="F49" s="7">
        <f t="shared" si="7"/>
        <v>0</v>
      </c>
      <c r="G49" s="7">
        <f t="shared" si="7"/>
        <v>0</v>
      </c>
      <c r="H49" s="7">
        <f t="shared" si="7"/>
        <v>0</v>
      </c>
      <c r="I49" s="29">
        <f t="shared" si="8"/>
        <v>0</v>
      </c>
      <c r="J49" s="16"/>
      <c r="K49" s="237"/>
    </row>
    <row r="50" spans="1:11" outlineLevel="1" x14ac:dyDescent="0.2">
      <c r="A50" s="16" t="str">
        <f t="shared" si="6"/>
        <v>A la demande</v>
      </c>
      <c r="B50" s="21">
        <f t="shared" si="7"/>
        <v>0</v>
      </c>
      <c r="C50" s="7">
        <f t="shared" si="7"/>
        <v>0</v>
      </c>
      <c r="D50" s="7">
        <f t="shared" si="7"/>
        <v>0</v>
      </c>
      <c r="E50" s="7">
        <f t="shared" si="7"/>
        <v>0</v>
      </c>
      <c r="F50" s="7">
        <f t="shared" si="7"/>
        <v>0</v>
      </c>
      <c r="G50" s="7">
        <f t="shared" si="7"/>
        <v>0</v>
      </c>
      <c r="H50" s="7">
        <f t="shared" si="7"/>
        <v>0</v>
      </c>
      <c r="I50" s="29">
        <f t="shared" si="8"/>
        <v>0</v>
      </c>
      <c r="J50" s="16"/>
      <c r="K50" s="237"/>
    </row>
    <row r="51" spans="1:11" outlineLevel="1" x14ac:dyDescent="0.2">
      <c r="A51" s="16" t="str">
        <f t="shared" si="6"/>
        <v>Reprise</v>
      </c>
      <c r="B51" s="21">
        <f t="shared" si="7"/>
        <v>0</v>
      </c>
      <c r="C51" s="7">
        <f t="shared" si="7"/>
        <v>0</v>
      </c>
      <c r="D51" s="7">
        <f t="shared" si="7"/>
        <v>0</v>
      </c>
      <c r="E51" s="7">
        <f t="shared" si="7"/>
        <v>0</v>
      </c>
      <c r="F51" s="7">
        <f t="shared" si="7"/>
        <v>0</v>
      </c>
      <c r="G51" s="7">
        <f t="shared" si="7"/>
        <v>0</v>
      </c>
      <c r="H51" s="7">
        <f t="shared" si="7"/>
        <v>0</v>
      </c>
      <c r="I51" s="29">
        <f t="shared" si="8"/>
        <v>0</v>
      </c>
      <c r="J51" s="16"/>
      <c r="K51" s="237"/>
    </row>
    <row r="52" spans="1:11" outlineLevel="1" x14ac:dyDescent="0.2">
      <c r="A52" s="16" t="str">
        <f t="shared" si="6"/>
        <v>Préreprise</v>
      </c>
      <c r="B52" s="21">
        <f t="shared" si="7"/>
        <v>0</v>
      </c>
      <c r="C52" s="7">
        <f t="shared" si="7"/>
        <v>0</v>
      </c>
      <c r="D52" s="7">
        <f t="shared" si="7"/>
        <v>0</v>
      </c>
      <c r="E52" s="7">
        <f t="shared" si="7"/>
        <v>0</v>
      </c>
      <c r="F52" s="7">
        <f t="shared" si="7"/>
        <v>0</v>
      </c>
      <c r="G52" s="7">
        <f t="shared" si="7"/>
        <v>0</v>
      </c>
      <c r="H52" s="7">
        <f t="shared" si="7"/>
        <v>0</v>
      </c>
      <c r="I52" s="29">
        <f t="shared" si="8"/>
        <v>0</v>
      </c>
      <c r="J52" s="16"/>
      <c r="K52" s="237"/>
    </row>
    <row r="53" spans="1:11" outlineLevel="1" x14ac:dyDescent="0.2">
      <c r="A53" s="16" t="str">
        <f t="shared" si="6"/>
        <v>Entretiens de liaison</v>
      </c>
      <c r="B53" s="21">
        <f t="shared" si="7"/>
        <v>0</v>
      </c>
      <c r="C53" s="7">
        <f t="shared" si="7"/>
        <v>0</v>
      </c>
      <c r="D53" s="7">
        <f t="shared" si="7"/>
        <v>0</v>
      </c>
      <c r="E53" s="7">
        <f t="shared" si="7"/>
        <v>0</v>
      </c>
      <c r="F53" s="7">
        <f t="shared" si="7"/>
        <v>0</v>
      </c>
      <c r="G53" s="7">
        <f t="shared" si="7"/>
        <v>0</v>
      </c>
      <c r="H53" s="7">
        <f t="shared" si="7"/>
        <v>0</v>
      </c>
      <c r="I53" s="29">
        <f t="shared" ref="I53" si="9">SUM(B53:H53)</f>
        <v>0</v>
      </c>
      <c r="J53" s="16"/>
      <c r="K53" s="237"/>
    </row>
    <row r="54" spans="1:11" outlineLevel="1" x14ac:dyDescent="0.2">
      <c r="A54" s="16" t="str">
        <f t="shared" si="6"/>
        <v>Réorientation Idest</v>
      </c>
      <c r="B54" s="21">
        <f t="shared" si="7"/>
        <v>0</v>
      </c>
      <c r="C54" s="7">
        <f t="shared" si="7"/>
        <v>0</v>
      </c>
      <c r="D54" s="7">
        <f t="shared" si="7"/>
        <v>0</v>
      </c>
      <c r="E54" s="7">
        <f t="shared" si="7"/>
        <v>0</v>
      </c>
      <c r="F54" s="7">
        <f t="shared" si="7"/>
        <v>0</v>
      </c>
      <c r="G54" s="7">
        <f t="shared" si="7"/>
        <v>0</v>
      </c>
      <c r="H54" s="7">
        <f t="shared" si="7"/>
        <v>0</v>
      </c>
      <c r="I54" s="29">
        <f t="shared" si="8"/>
        <v>0</v>
      </c>
      <c r="J54" s="16"/>
      <c r="K54" s="237"/>
    </row>
    <row r="55" spans="1:11" outlineLevel="1" x14ac:dyDescent="0.2">
      <c r="A55" s="16" t="str">
        <f t="shared" si="6"/>
        <v>Mi-carrière</v>
      </c>
      <c r="B55" s="21">
        <f t="shared" si="7"/>
        <v>0</v>
      </c>
      <c r="C55" s="7">
        <f t="shared" si="7"/>
        <v>0</v>
      </c>
      <c r="D55" s="7">
        <f t="shared" si="7"/>
        <v>0</v>
      </c>
      <c r="E55" s="7">
        <f t="shared" si="7"/>
        <v>0</v>
      </c>
      <c r="F55" s="7">
        <f t="shared" si="7"/>
        <v>0</v>
      </c>
      <c r="G55" s="7">
        <f t="shared" si="7"/>
        <v>0</v>
      </c>
      <c r="H55" s="7">
        <f t="shared" si="7"/>
        <v>0</v>
      </c>
      <c r="I55" s="29">
        <f t="shared" si="8"/>
        <v>0</v>
      </c>
      <c r="J55" s="16"/>
      <c r="K55" s="237"/>
    </row>
    <row r="56" spans="1:11" outlineLevel="1" x14ac:dyDescent="0.2">
      <c r="A56" s="16" t="str">
        <f t="shared" si="6"/>
        <v>Fin carrière</v>
      </c>
      <c r="B56" s="21">
        <f t="shared" si="7"/>
        <v>0</v>
      </c>
      <c r="C56" s="7">
        <f t="shared" si="7"/>
        <v>0</v>
      </c>
      <c r="D56" s="7">
        <f t="shared" si="7"/>
        <v>0</v>
      </c>
      <c r="E56" s="7">
        <f t="shared" si="7"/>
        <v>0</v>
      </c>
      <c r="F56" s="7">
        <f t="shared" si="7"/>
        <v>0</v>
      </c>
      <c r="G56" s="7">
        <f t="shared" si="7"/>
        <v>0</v>
      </c>
      <c r="H56" s="7">
        <f t="shared" si="7"/>
        <v>0</v>
      </c>
      <c r="I56" s="29">
        <f t="shared" si="8"/>
        <v>0</v>
      </c>
      <c r="J56" s="16"/>
      <c r="K56" s="237"/>
    </row>
    <row r="57" spans="1:11" outlineLevel="1" x14ac:dyDescent="0.2">
      <c r="A57" s="16" t="s">
        <v>105</v>
      </c>
      <c r="B57" s="21">
        <f t="shared" si="7"/>
        <v>0</v>
      </c>
      <c r="C57" s="7">
        <f t="shared" si="7"/>
        <v>0</v>
      </c>
      <c r="D57" s="7">
        <f t="shared" si="7"/>
        <v>0</v>
      </c>
      <c r="E57" s="7">
        <f t="shared" si="7"/>
        <v>0</v>
      </c>
      <c r="F57" s="7">
        <f t="shared" si="7"/>
        <v>0</v>
      </c>
      <c r="G57" s="7">
        <f t="shared" si="7"/>
        <v>0</v>
      </c>
      <c r="H57" s="7">
        <f t="shared" si="7"/>
        <v>0</v>
      </c>
      <c r="I57" s="29">
        <f t="shared" ref="I57" si="10">SUM(B57:H57)</f>
        <v>0</v>
      </c>
      <c r="J57" s="16"/>
      <c r="K57" s="237"/>
    </row>
    <row r="58" spans="1:11" outlineLevel="1" x14ac:dyDescent="0.2">
      <c r="A58" s="16" t="str">
        <f t="shared" ref="A58:A80" si="11">A20</f>
        <v>Entretiens psychologues</v>
      </c>
      <c r="B58" s="21">
        <f t="shared" si="7"/>
        <v>0</v>
      </c>
      <c r="C58" s="7">
        <f t="shared" si="7"/>
        <v>0</v>
      </c>
      <c r="D58" s="7">
        <f t="shared" si="7"/>
        <v>0</v>
      </c>
      <c r="E58" s="7">
        <f t="shared" si="7"/>
        <v>0</v>
      </c>
      <c r="F58" s="7">
        <f t="shared" si="7"/>
        <v>0</v>
      </c>
      <c r="G58" s="7">
        <f t="shared" si="7"/>
        <v>0</v>
      </c>
      <c r="H58" s="7">
        <f t="shared" si="7"/>
        <v>0</v>
      </c>
      <c r="I58" s="29">
        <f>I20/($A$2*(1-I$4))</f>
        <v>0</v>
      </c>
      <c r="J58" s="16"/>
      <c r="K58" s="237"/>
    </row>
    <row r="59" spans="1:11" outlineLevel="1" x14ac:dyDescent="0.2">
      <c r="A59" s="16" t="str">
        <f t="shared" si="11"/>
        <v>Entretiens assistants sociaux</v>
      </c>
      <c r="B59" s="21">
        <f t="shared" si="7"/>
        <v>0</v>
      </c>
      <c r="C59" s="7">
        <f t="shared" si="7"/>
        <v>0</v>
      </c>
      <c r="D59" s="7">
        <f t="shared" si="7"/>
        <v>0</v>
      </c>
      <c r="E59" s="7">
        <f t="shared" si="7"/>
        <v>0</v>
      </c>
      <c r="F59" s="7">
        <f t="shared" si="7"/>
        <v>0</v>
      </c>
      <c r="G59" s="7">
        <f t="shared" si="7"/>
        <v>0</v>
      </c>
      <c r="H59" s="7">
        <f t="shared" si="7"/>
        <v>0</v>
      </c>
      <c r="I59" s="29">
        <f>I21/($A$2*(1-I$4))</f>
        <v>0</v>
      </c>
      <c r="J59" s="16"/>
      <c r="K59" s="237"/>
    </row>
    <row r="60" spans="1:11" outlineLevel="1" x14ac:dyDescent="0.2">
      <c r="A60" s="16" t="str">
        <f t="shared" si="11"/>
        <v>Suivi et coordination du parcours PDP</v>
      </c>
      <c r="B60" s="21">
        <f t="shared" si="7"/>
        <v>0</v>
      </c>
      <c r="C60" s="7">
        <f t="shared" si="7"/>
        <v>0</v>
      </c>
      <c r="D60" s="7">
        <f t="shared" si="7"/>
        <v>0</v>
      </c>
      <c r="E60" s="7">
        <f t="shared" si="7"/>
        <v>0</v>
      </c>
      <c r="F60" s="7">
        <f t="shared" si="7"/>
        <v>0</v>
      </c>
      <c r="G60" s="7">
        <f t="shared" si="7"/>
        <v>0</v>
      </c>
      <c r="H60" s="7">
        <f t="shared" si="7"/>
        <v>0</v>
      </c>
      <c r="I60" s="29">
        <f>I22/($A$2*(1-I$4))</f>
        <v>0</v>
      </c>
      <c r="J60" s="16"/>
      <c r="K60" s="237"/>
    </row>
    <row r="61" spans="1:11" s="2" customFormat="1" x14ac:dyDescent="0.2">
      <c r="A61" s="33" t="str">
        <f t="shared" si="11"/>
        <v>Total suivi individuel</v>
      </c>
      <c r="B61" s="38">
        <f>B23/($A$2*(1-B$4))</f>
        <v>0</v>
      </c>
      <c r="C61" s="34">
        <f t="shared" ref="C61:I61" si="12">C23/($A$2*(1-C$4))</f>
        <v>0</v>
      </c>
      <c r="D61" s="34">
        <f t="shared" si="12"/>
        <v>0</v>
      </c>
      <c r="E61" s="34">
        <f t="shared" si="12"/>
        <v>0</v>
      </c>
      <c r="F61" s="34">
        <f t="shared" si="12"/>
        <v>0</v>
      </c>
      <c r="G61" s="34">
        <f t="shared" si="12"/>
        <v>0</v>
      </c>
      <c r="H61" s="34">
        <f t="shared" si="12"/>
        <v>0</v>
      </c>
      <c r="I61" s="35">
        <f t="shared" si="12"/>
        <v>0</v>
      </c>
      <c r="J61" s="27"/>
      <c r="K61" s="238"/>
    </row>
    <row r="62" spans="1:11" outlineLevel="2" x14ac:dyDescent="0.2">
      <c r="A62" s="16" t="str">
        <f t="shared" si="11"/>
        <v>MAJ FE TOT</v>
      </c>
      <c r="B62" s="21" t="e">
        <f>B24/($A$2*(1-B$4))</f>
        <v>#DIV/0!</v>
      </c>
      <c r="C62" s="7" t="e">
        <f t="shared" ref="C62:H62" si="13">C24/($A$2*(1-C$4))</f>
        <v>#DIV/0!</v>
      </c>
      <c r="D62" s="7" t="e">
        <f t="shared" si="13"/>
        <v>#DIV/0!</v>
      </c>
      <c r="E62" s="7" t="e">
        <f t="shared" si="13"/>
        <v>#DIV/0!</v>
      </c>
      <c r="F62" s="7" t="e">
        <f t="shared" si="13"/>
        <v>#DIV/0!</v>
      </c>
      <c r="G62" s="7">
        <f t="shared" si="13"/>
        <v>0</v>
      </c>
      <c r="H62" s="7">
        <f t="shared" si="13"/>
        <v>0</v>
      </c>
      <c r="I62" s="29" t="e">
        <f>SUM(B62:H62)</f>
        <v>#DIV/0!</v>
      </c>
      <c r="J62" s="16"/>
      <c r="K62" s="237"/>
    </row>
    <row r="63" spans="1:11" outlineLevel="2" x14ac:dyDescent="0.2">
      <c r="A63" s="16" t="str">
        <f t="shared" si="11"/>
        <v>FE initiale TOT</v>
      </c>
      <c r="B63" s="21">
        <f t="shared" ref="B63:H63" si="14">B25/($A$2*(1-B$4))</f>
        <v>0</v>
      </c>
      <c r="C63" s="7">
        <f t="shared" si="14"/>
        <v>0</v>
      </c>
      <c r="D63" s="7">
        <f t="shared" si="14"/>
        <v>0</v>
      </c>
      <c r="E63" s="7">
        <f t="shared" si="14"/>
        <v>0</v>
      </c>
      <c r="F63" s="7">
        <f t="shared" si="14"/>
        <v>0</v>
      </c>
      <c r="G63" s="7">
        <f t="shared" si="14"/>
        <v>0</v>
      </c>
      <c r="H63" s="7">
        <f t="shared" si="14"/>
        <v>0</v>
      </c>
      <c r="I63" s="29">
        <f t="shared" ref="I63:I78" si="15">SUM(B63:H63)</f>
        <v>0</v>
      </c>
      <c r="J63" s="16"/>
      <c r="K63" s="237"/>
    </row>
    <row r="64" spans="1:11" outlineLevel="2" x14ac:dyDescent="0.2">
      <c r="A64" s="16" t="str">
        <f t="shared" si="11"/>
        <v>Réunions CSE TOT</v>
      </c>
      <c r="B64" s="21">
        <f t="shared" ref="B64:H64" si="16">B26/($A$2*(1-B$4))</f>
        <v>0</v>
      </c>
      <c r="C64" s="7">
        <f t="shared" si="16"/>
        <v>0</v>
      </c>
      <c r="D64" s="7">
        <f t="shared" si="16"/>
        <v>0</v>
      </c>
      <c r="E64" s="7">
        <f t="shared" si="16"/>
        <v>0</v>
      </c>
      <c r="F64" s="7">
        <f t="shared" si="16"/>
        <v>0</v>
      </c>
      <c r="G64" s="7">
        <f t="shared" si="16"/>
        <v>0</v>
      </c>
      <c r="H64" s="7">
        <f t="shared" si="16"/>
        <v>0</v>
      </c>
      <c r="I64" s="29">
        <f t="shared" si="15"/>
        <v>0</v>
      </c>
      <c r="J64" s="16"/>
      <c r="K64" s="237"/>
    </row>
    <row r="65" spans="1:11" outlineLevel="2" x14ac:dyDescent="0.2">
      <c r="A65" s="16" t="str">
        <f t="shared" si="11"/>
        <v>Etude de poste Suivi annexe 4</v>
      </c>
      <c r="B65" s="21">
        <f t="shared" ref="B65:H65" si="17">B27/($A$2*(1-B$4))</f>
        <v>0</v>
      </c>
      <c r="C65" s="7">
        <f t="shared" si="17"/>
        <v>0</v>
      </c>
      <c r="D65" s="7">
        <f t="shared" si="17"/>
        <v>0</v>
      </c>
      <c r="E65" s="7">
        <f t="shared" si="17"/>
        <v>0</v>
      </c>
      <c r="F65" s="7">
        <f t="shared" si="17"/>
        <v>0</v>
      </c>
      <c r="G65" s="7">
        <f t="shared" si="17"/>
        <v>0</v>
      </c>
      <c r="H65" s="7">
        <f t="shared" si="17"/>
        <v>0</v>
      </c>
      <c r="I65" s="29">
        <f t="shared" si="15"/>
        <v>0</v>
      </c>
      <c r="J65" s="16"/>
      <c r="K65" s="237"/>
    </row>
    <row r="66" spans="1:11" outlineLevel="2" x14ac:dyDescent="0.2">
      <c r="A66" s="16" t="str">
        <f t="shared" si="11"/>
        <v>Etude de poste pour Inaptitude</v>
      </c>
      <c r="B66" s="21">
        <f t="shared" ref="B66:H66" si="18">B28/($A$2*(1-B$4))</f>
        <v>0</v>
      </c>
      <c r="C66" s="7">
        <f t="shared" si="18"/>
        <v>0</v>
      </c>
      <c r="D66" s="7">
        <f t="shared" si="18"/>
        <v>0</v>
      </c>
      <c r="E66" s="7">
        <f t="shared" si="18"/>
        <v>0</v>
      </c>
      <c r="F66" s="7">
        <f t="shared" si="18"/>
        <v>0</v>
      </c>
      <c r="G66" s="7">
        <f t="shared" si="18"/>
        <v>0</v>
      </c>
      <c r="H66" s="7">
        <f t="shared" si="18"/>
        <v>0</v>
      </c>
      <c r="I66" s="29">
        <f t="shared" si="15"/>
        <v>0</v>
      </c>
      <c r="J66" s="16"/>
      <c r="K66" s="237"/>
    </row>
    <row r="67" spans="1:11" outlineLevel="2" x14ac:dyDescent="0.2">
      <c r="A67" s="16" t="str">
        <f t="shared" si="11"/>
        <v>Etude de poste analyse de situation de travail</v>
      </c>
      <c r="B67" s="21">
        <f t="shared" ref="B67:H67" si="19">B29/($A$2*(1-B$4))</f>
        <v>0</v>
      </c>
      <c r="C67" s="7">
        <f t="shared" si="19"/>
        <v>0</v>
      </c>
      <c r="D67" s="7">
        <f t="shared" si="19"/>
        <v>0</v>
      </c>
      <c r="E67" s="7">
        <f t="shared" si="19"/>
        <v>0</v>
      </c>
      <c r="F67" s="7">
        <f t="shared" si="19"/>
        <v>0</v>
      </c>
      <c r="G67" s="7">
        <f t="shared" si="19"/>
        <v>0</v>
      </c>
      <c r="H67" s="7">
        <f t="shared" si="19"/>
        <v>0</v>
      </c>
      <c r="I67" s="29">
        <f t="shared" si="15"/>
        <v>0</v>
      </c>
      <c r="J67" s="16"/>
      <c r="K67" s="237"/>
    </row>
    <row r="68" spans="1:11" outlineLevel="2" x14ac:dyDescent="0.2">
      <c r="A68" s="16" t="str">
        <f t="shared" si="11"/>
        <v>Finalisation du DU</v>
      </c>
      <c r="B68" s="21">
        <f t="shared" ref="B68:H68" si="20">B30/($A$2*(1-B$4))</f>
        <v>0</v>
      </c>
      <c r="C68" s="7">
        <f t="shared" si="20"/>
        <v>0</v>
      </c>
      <c r="D68" s="7">
        <f t="shared" si="20"/>
        <v>0</v>
      </c>
      <c r="E68" s="7">
        <f t="shared" si="20"/>
        <v>0</v>
      </c>
      <c r="F68" s="7">
        <f t="shared" si="20"/>
        <v>0</v>
      </c>
      <c r="G68" s="7">
        <f t="shared" si="20"/>
        <v>0</v>
      </c>
      <c r="H68" s="7">
        <f t="shared" si="20"/>
        <v>0</v>
      </c>
      <c r="I68" s="29">
        <f t="shared" si="15"/>
        <v>0</v>
      </c>
      <c r="J68" s="16"/>
      <c r="K68" s="237"/>
    </row>
    <row r="69" spans="1:11" outlineLevel="2" x14ac:dyDescent="0.2">
      <c r="A69" s="16" t="str">
        <f t="shared" si="11"/>
        <v>Suivi du plan d'actions</v>
      </c>
      <c r="B69" s="21">
        <f t="shared" ref="B69:H69" si="21">B31/($A$2*(1-B$4))</f>
        <v>0</v>
      </c>
      <c r="C69" s="7">
        <f t="shared" si="21"/>
        <v>0</v>
      </c>
      <c r="D69" s="7">
        <f t="shared" si="21"/>
        <v>0</v>
      </c>
      <c r="E69" s="7">
        <f t="shared" si="21"/>
        <v>0</v>
      </c>
      <c r="F69" s="7">
        <f t="shared" si="21"/>
        <v>0</v>
      </c>
      <c r="G69" s="7">
        <f t="shared" si="21"/>
        <v>0</v>
      </c>
      <c r="H69" s="7">
        <f t="shared" si="21"/>
        <v>0</v>
      </c>
      <c r="I69" s="29">
        <f t="shared" si="15"/>
        <v>0</v>
      </c>
      <c r="J69" s="16"/>
      <c r="K69" s="237"/>
    </row>
    <row r="70" spans="1:11" outlineLevel="2" x14ac:dyDescent="0.2">
      <c r="A70" s="16" t="str">
        <f t="shared" si="11"/>
        <v>Métrologie</v>
      </c>
      <c r="B70" s="21">
        <f t="shared" ref="B70:H70" si="22">B32/($A$2*(1-B$4))</f>
        <v>0</v>
      </c>
      <c r="C70" s="7">
        <f t="shared" si="22"/>
        <v>0</v>
      </c>
      <c r="D70" s="7">
        <f t="shared" si="22"/>
        <v>0</v>
      </c>
      <c r="E70" s="7">
        <f t="shared" si="22"/>
        <v>0</v>
      </c>
      <c r="F70" s="7">
        <f t="shared" si="22"/>
        <v>0</v>
      </c>
      <c r="G70" s="7">
        <f t="shared" si="22"/>
        <v>0</v>
      </c>
      <c r="H70" s="7">
        <f t="shared" si="22"/>
        <v>0</v>
      </c>
      <c r="I70" s="29">
        <f t="shared" si="15"/>
        <v>0</v>
      </c>
      <c r="J70" s="16"/>
      <c r="K70" s="237"/>
    </row>
    <row r="71" spans="1:11" outlineLevel="2" x14ac:dyDescent="0.2">
      <c r="A71" s="16" t="str">
        <f t="shared" si="11"/>
        <v>Evaluation du risque chimique</v>
      </c>
      <c r="B71" s="21">
        <f t="shared" ref="B71:H71" si="23">B33/($A$2*(1-B$4))</f>
        <v>0</v>
      </c>
      <c r="C71" s="7">
        <f t="shared" si="23"/>
        <v>0</v>
      </c>
      <c r="D71" s="7">
        <f t="shared" si="23"/>
        <v>0</v>
      </c>
      <c r="E71" s="7">
        <f t="shared" si="23"/>
        <v>0</v>
      </c>
      <c r="F71" s="7">
        <f t="shared" si="23"/>
        <v>0</v>
      </c>
      <c r="G71" s="7">
        <f t="shared" si="23"/>
        <v>0</v>
      </c>
      <c r="H71" s="7">
        <f t="shared" si="23"/>
        <v>0</v>
      </c>
      <c r="I71" s="29">
        <f t="shared" si="15"/>
        <v>0</v>
      </c>
      <c r="J71" s="16"/>
      <c r="K71" s="237"/>
    </row>
    <row r="72" spans="1:11" outlineLevel="2" x14ac:dyDescent="0.2">
      <c r="A72" s="16" t="str">
        <f t="shared" si="11"/>
        <v>Analyse Fiche De Sécurité</v>
      </c>
      <c r="B72" s="21">
        <f t="shared" ref="B72:H72" si="24">B34/($A$2*(1-B$4))</f>
        <v>0</v>
      </c>
      <c r="C72" s="7">
        <f t="shared" si="24"/>
        <v>0</v>
      </c>
      <c r="D72" s="7">
        <f t="shared" si="24"/>
        <v>0</v>
      </c>
      <c r="E72" s="7">
        <f t="shared" si="24"/>
        <v>0</v>
      </c>
      <c r="F72" s="7">
        <f t="shared" si="24"/>
        <v>0</v>
      </c>
      <c r="G72" s="7">
        <f t="shared" si="24"/>
        <v>0</v>
      </c>
      <c r="H72" s="7">
        <f t="shared" si="24"/>
        <v>0</v>
      </c>
      <c r="I72" s="29">
        <f t="shared" si="15"/>
        <v>0</v>
      </c>
      <c r="J72" s="16"/>
      <c r="K72" s="237"/>
    </row>
    <row r="73" spans="1:11" outlineLevel="2" x14ac:dyDescent="0.2">
      <c r="A73" s="16" t="str">
        <f t="shared" si="11"/>
        <v>Interventions suite évènement grave</v>
      </c>
      <c r="B73" s="21">
        <f t="shared" ref="B73:H73" si="25">B35/($A$2*(1-B$4))</f>
        <v>0</v>
      </c>
      <c r="C73" s="7">
        <f t="shared" si="25"/>
        <v>0</v>
      </c>
      <c r="D73" s="7">
        <f t="shared" si="25"/>
        <v>0</v>
      </c>
      <c r="E73" s="7">
        <f t="shared" si="25"/>
        <v>0</v>
      </c>
      <c r="F73" s="7">
        <f t="shared" si="25"/>
        <v>0</v>
      </c>
      <c r="G73" s="7">
        <f>G35/($A$2*(1-G$4))</f>
        <v>0</v>
      </c>
      <c r="H73" s="7">
        <f t="shared" si="25"/>
        <v>0</v>
      </c>
      <c r="I73" s="29">
        <f t="shared" si="15"/>
        <v>0</v>
      </c>
      <c r="J73" s="16"/>
      <c r="K73" s="237"/>
    </row>
    <row r="74" spans="1:11" outlineLevel="2" x14ac:dyDescent="0.2">
      <c r="A74" s="16" t="str">
        <f t="shared" si="11"/>
        <v>Ateliers Collectifs de prevention</v>
      </c>
      <c r="B74" s="21">
        <f t="shared" ref="B74:H74" si="26">B36/($A$2*(1-B$4))</f>
        <v>0</v>
      </c>
      <c r="C74" s="7">
        <f t="shared" si="26"/>
        <v>0</v>
      </c>
      <c r="D74" s="7">
        <f t="shared" si="26"/>
        <v>0</v>
      </c>
      <c r="E74" s="7">
        <f t="shared" si="26"/>
        <v>0</v>
      </c>
      <c r="F74" s="7">
        <f t="shared" si="26"/>
        <v>0</v>
      </c>
      <c r="G74" s="7">
        <f t="shared" si="26"/>
        <v>0</v>
      </c>
      <c r="H74" s="7">
        <f t="shared" si="26"/>
        <v>0</v>
      </c>
      <c r="I74" s="29">
        <f t="shared" si="15"/>
        <v>0</v>
      </c>
      <c r="J74" s="16"/>
      <c r="K74" s="237"/>
    </row>
    <row r="75" spans="1:11" outlineLevel="2" x14ac:dyDescent="0.2">
      <c r="A75" s="16" t="str">
        <f t="shared" si="11"/>
        <v>Atelier de sensibilisation (Webinaire)</v>
      </c>
      <c r="B75" s="21">
        <f t="shared" ref="B75:H75" si="27">B37/($A$2*(1-B$4))</f>
        <v>0</v>
      </c>
      <c r="C75" s="7">
        <f t="shared" si="27"/>
        <v>0</v>
      </c>
      <c r="D75" s="7">
        <f t="shared" si="27"/>
        <v>0</v>
      </c>
      <c r="E75" s="7">
        <f t="shared" si="27"/>
        <v>0</v>
      </c>
      <c r="F75" s="7">
        <f t="shared" si="27"/>
        <v>0</v>
      </c>
      <c r="G75" s="7">
        <f t="shared" si="27"/>
        <v>0</v>
      </c>
      <c r="H75" s="7">
        <f t="shared" si="27"/>
        <v>0</v>
      </c>
      <c r="I75" s="29">
        <f t="shared" si="15"/>
        <v>0</v>
      </c>
      <c r="J75" s="16"/>
      <c r="K75" s="237"/>
    </row>
    <row r="76" spans="1:11" outlineLevel="2" x14ac:dyDescent="0.2">
      <c r="A76" s="16" t="str">
        <f t="shared" si="11"/>
        <v>Micro AMT ou autre AMT</v>
      </c>
      <c r="B76" s="21" t="e">
        <f t="shared" ref="B76:H76" si="28">B38/($A$2*(1-B$4))</f>
        <v>#DIV/0!</v>
      </c>
      <c r="C76" s="7" t="e">
        <f t="shared" si="28"/>
        <v>#DIV/0!</v>
      </c>
      <c r="D76" s="7" t="e">
        <f t="shared" si="28"/>
        <v>#DIV/0!</v>
      </c>
      <c r="E76" s="7" t="e">
        <f t="shared" si="28"/>
        <v>#DIV/0!</v>
      </c>
      <c r="F76" s="7" t="e">
        <f t="shared" si="28"/>
        <v>#DIV/0!</v>
      </c>
      <c r="G76" s="7">
        <f t="shared" si="28"/>
        <v>0</v>
      </c>
      <c r="H76" s="7">
        <f t="shared" si="28"/>
        <v>0</v>
      </c>
      <c r="I76" s="29" t="e">
        <f t="shared" si="15"/>
        <v>#DIV/0!</v>
      </c>
      <c r="J76" s="16"/>
      <c r="K76" s="237"/>
    </row>
    <row r="77" spans="1:11" outlineLevel="2" x14ac:dyDescent="0.2">
      <c r="A77" s="16" t="str">
        <f t="shared" si="11"/>
        <v>Vaccination (1/2 journée) Grippe</v>
      </c>
      <c r="B77" s="21">
        <f t="shared" ref="B77:H77" si="29">B39/($A$2*(1-B$4))</f>
        <v>0</v>
      </c>
      <c r="C77" s="7">
        <f t="shared" si="29"/>
        <v>0</v>
      </c>
      <c r="D77" s="7">
        <f t="shared" si="29"/>
        <v>0</v>
      </c>
      <c r="E77" s="7">
        <f t="shared" si="29"/>
        <v>0</v>
      </c>
      <c r="F77" s="7">
        <f t="shared" si="29"/>
        <v>0</v>
      </c>
      <c r="G77" s="7">
        <f t="shared" si="29"/>
        <v>0</v>
      </c>
      <c r="H77" s="7">
        <f t="shared" si="29"/>
        <v>0</v>
      </c>
      <c r="I77" s="29">
        <f t="shared" si="15"/>
        <v>0</v>
      </c>
      <c r="J77" s="16"/>
      <c r="K77" s="237"/>
    </row>
    <row r="78" spans="1:11" outlineLevel="2" x14ac:dyDescent="0.2">
      <c r="A78" s="16" t="str">
        <f t="shared" si="11"/>
        <v>Vaccination (1/2 journée) COVID19</v>
      </c>
      <c r="B78" s="21">
        <f t="shared" ref="B78:H78" si="30">B40/($A$2*(1-B$4))</f>
        <v>0</v>
      </c>
      <c r="C78" s="7">
        <f t="shared" si="30"/>
        <v>0</v>
      </c>
      <c r="D78" s="7">
        <f t="shared" si="30"/>
        <v>0</v>
      </c>
      <c r="E78" s="7">
        <f t="shared" si="30"/>
        <v>0</v>
      </c>
      <c r="F78" s="7">
        <f t="shared" si="30"/>
        <v>0</v>
      </c>
      <c r="G78" s="7">
        <f t="shared" si="30"/>
        <v>0</v>
      </c>
      <c r="H78" s="7">
        <f t="shared" si="30"/>
        <v>0</v>
      </c>
      <c r="I78" s="29">
        <f t="shared" si="15"/>
        <v>0</v>
      </c>
      <c r="J78" s="16"/>
      <c r="K78" s="237"/>
    </row>
    <row r="79" spans="1:11" x14ac:dyDescent="0.2">
      <c r="A79" s="33" t="str">
        <f t="shared" si="11"/>
        <v>TOTAL AMT</v>
      </c>
      <c r="B79" s="38" t="e">
        <f t="shared" ref="B79:H80" si="31">B41/($A$2*(1-B$4))</f>
        <v>#DIV/0!</v>
      </c>
      <c r="C79" s="34" t="e">
        <f t="shared" si="31"/>
        <v>#DIV/0!</v>
      </c>
      <c r="D79" s="34" t="e">
        <f t="shared" si="31"/>
        <v>#DIV/0!</v>
      </c>
      <c r="E79" s="34" t="e">
        <f t="shared" si="31"/>
        <v>#DIV/0!</v>
      </c>
      <c r="F79" s="34" t="e">
        <f t="shared" si="31"/>
        <v>#DIV/0!</v>
      </c>
      <c r="G79" s="34">
        <f t="shared" si="31"/>
        <v>0</v>
      </c>
      <c r="H79" s="34">
        <f t="shared" si="31"/>
        <v>0</v>
      </c>
      <c r="I79" s="35" t="e">
        <f t="shared" si="8"/>
        <v>#DIV/0!</v>
      </c>
      <c r="J79" s="16"/>
      <c r="K79" s="237"/>
    </row>
    <row r="80" spans="1:11" x14ac:dyDescent="0.2">
      <c r="A80" s="33" t="str">
        <f t="shared" si="11"/>
        <v>Temps connexe</v>
      </c>
      <c r="B80" s="38" t="e">
        <f t="shared" si="31"/>
        <v>#DIV/0!</v>
      </c>
      <c r="C80" s="34" t="e">
        <f t="shared" si="31"/>
        <v>#DIV/0!</v>
      </c>
      <c r="D80" s="34" t="e">
        <f t="shared" si="31"/>
        <v>#DIV/0!</v>
      </c>
      <c r="E80" s="34" t="e">
        <f t="shared" si="31"/>
        <v>#DIV/0!</v>
      </c>
      <c r="F80" s="34" t="e">
        <f t="shared" si="31"/>
        <v>#DIV/0!</v>
      </c>
      <c r="G80" s="34">
        <f t="shared" si="31"/>
        <v>0</v>
      </c>
      <c r="H80" s="34">
        <f t="shared" si="31"/>
        <v>0</v>
      </c>
      <c r="I80" s="35" t="e">
        <f t="shared" si="8"/>
        <v>#DIV/0!</v>
      </c>
      <c r="J80" s="16"/>
      <c r="K80" s="237"/>
    </row>
    <row r="81" spans="1:19" s="2" customFormat="1" x14ac:dyDescent="0.2">
      <c r="A81" s="27" t="s">
        <v>84</v>
      </c>
      <c r="B81" s="23" t="e">
        <f>B43/($A$2*(1-B$4))</f>
        <v>#DIV/0!</v>
      </c>
      <c r="C81" s="9" t="e">
        <f t="shared" ref="C81:H81" si="32">C43/($A$2*(1-C$4))</f>
        <v>#DIV/0!</v>
      </c>
      <c r="D81" s="9" t="e">
        <f t="shared" si="32"/>
        <v>#DIV/0!</v>
      </c>
      <c r="E81" s="9" t="e">
        <f t="shared" si="32"/>
        <v>#DIV/0!</v>
      </c>
      <c r="F81" s="9" t="e">
        <f t="shared" si="32"/>
        <v>#DIV/0!</v>
      </c>
      <c r="G81" s="9">
        <f t="shared" si="32"/>
        <v>0</v>
      </c>
      <c r="H81" s="9">
        <f t="shared" si="32"/>
        <v>0</v>
      </c>
      <c r="I81" s="37" t="e">
        <f t="shared" si="8"/>
        <v>#DIV/0!</v>
      </c>
      <c r="J81" s="27"/>
      <c r="K81" s="237"/>
      <c r="L81" s="1"/>
      <c r="M81" s="1"/>
      <c r="N81" s="1"/>
      <c r="O81" s="1"/>
      <c r="P81" s="1"/>
      <c r="Q81" s="1"/>
      <c r="R81" s="1"/>
      <c r="S81" s="1"/>
    </row>
    <row r="82" spans="1:19" x14ac:dyDescent="0.2">
      <c r="A82" s="26"/>
      <c r="B82" s="22" t="e">
        <f t="shared" ref="B82:H82" si="33">B3-B81</f>
        <v>#DIV/0!</v>
      </c>
      <c r="C82" s="12" t="e">
        <f t="shared" si="33"/>
        <v>#DIV/0!</v>
      </c>
      <c r="D82" s="12" t="e">
        <f t="shared" si="33"/>
        <v>#DIV/0!</v>
      </c>
      <c r="E82" s="12" t="e">
        <f t="shared" si="33"/>
        <v>#DIV/0!</v>
      </c>
      <c r="F82" s="12" t="e">
        <f t="shared" si="33"/>
        <v>#DIV/0!</v>
      </c>
      <c r="G82" s="12">
        <f t="shared" si="33"/>
        <v>0</v>
      </c>
      <c r="H82" s="12">
        <f t="shared" si="33"/>
        <v>0</v>
      </c>
      <c r="I82" s="28" t="e">
        <f t="shared" si="8"/>
        <v>#DIV/0!</v>
      </c>
      <c r="J82" s="239">
        <f>J3</f>
        <v>0</v>
      </c>
      <c r="K82" s="240">
        <f>K3</f>
        <v>0</v>
      </c>
    </row>
    <row r="83" spans="1:19" x14ac:dyDescent="0.2">
      <c r="A83" s="10" t="s">
        <v>97</v>
      </c>
      <c r="B83" s="43" t="e">
        <f>B79/B81</f>
        <v>#DIV/0!</v>
      </c>
      <c r="C83" s="7"/>
      <c r="D83" s="7"/>
      <c r="E83" s="7"/>
      <c r="F83" s="7"/>
      <c r="G83" s="7"/>
      <c r="H83" s="7"/>
      <c r="I83" s="7"/>
    </row>
    <row r="84" spans="1:19" x14ac:dyDescent="0.2">
      <c r="A84" s="2"/>
      <c r="B84" s="249"/>
      <c r="C84" s="249"/>
      <c r="D84" s="249"/>
      <c r="E84" s="249"/>
      <c r="F84" s="249"/>
      <c r="G84" s="249"/>
      <c r="H84" s="249"/>
      <c r="I84" s="249"/>
    </row>
    <row r="85" spans="1:19" x14ac:dyDescent="0.2">
      <c r="A85" s="30" t="s">
        <v>86</v>
      </c>
      <c r="B85" s="11"/>
      <c r="C85" s="11"/>
      <c r="D85" s="11"/>
      <c r="E85" s="11"/>
      <c r="F85" s="11"/>
      <c r="G85" s="11"/>
      <c r="H85" s="11"/>
      <c r="I85" s="11"/>
    </row>
    <row r="86" spans="1:19" outlineLevel="3" x14ac:dyDescent="0.2">
      <c r="A86" s="16" t="str">
        <f t="shared" ref="A86:A95" si="34">A47</f>
        <v>Embauche SIR</v>
      </c>
      <c r="B86" s="17" t="e">
        <f t="shared" ref="B86:I86" si="35">B9/B$43</f>
        <v>#DIV/0!</v>
      </c>
      <c r="C86" s="8" t="e">
        <f t="shared" si="35"/>
        <v>#DIV/0!</v>
      </c>
      <c r="D86" s="8" t="e">
        <f t="shared" si="35"/>
        <v>#DIV/0!</v>
      </c>
      <c r="E86" s="8" t="e">
        <f t="shared" si="35"/>
        <v>#DIV/0!</v>
      </c>
      <c r="F86" s="8" t="e">
        <f t="shared" si="35"/>
        <v>#DIV/0!</v>
      </c>
      <c r="G86" s="8" t="e">
        <f t="shared" si="35"/>
        <v>#DIV/0!</v>
      </c>
      <c r="H86" s="8" t="e">
        <f t="shared" si="35"/>
        <v>#DIV/0!</v>
      </c>
      <c r="I86" s="8" t="e">
        <f t="shared" si="35"/>
        <v>#DIV/0!</v>
      </c>
    </row>
    <row r="87" spans="1:19" outlineLevel="3" x14ac:dyDescent="0.2">
      <c r="A87" s="16" t="str">
        <f t="shared" si="34"/>
        <v>VIPI</v>
      </c>
      <c r="B87" s="17" t="e">
        <f t="shared" ref="B87:I87" si="36">B10/B$43</f>
        <v>#DIV/0!</v>
      </c>
      <c r="C87" s="8" t="e">
        <f t="shared" si="36"/>
        <v>#DIV/0!</v>
      </c>
      <c r="D87" s="8" t="e">
        <f t="shared" si="36"/>
        <v>#DIV/0!</v>
      </c>
      <c r="E87" s="8" t="e">
        <f t="shared" si="36"/>
        <v>#DIV/0!</v>
      </c>
      <c r="F87" s="8" t="e">
        <f t="shared" si="36"/>
        <v>#DIV/0!</v>
      </c>
      <c r="G87" s="8" t="e">
        <f t="shared" si="36"/>
        <v>#DIV/0!</v>
      </c>
      <c r="H87" s="8" t="e">
        <f t="shared" si="36"/>
        <v>#DIV/0!</v>
      </c>
      <c r="I87" s="8" t="e">
        <f t="shared" si="36"/>
        <v>#DIV/0!</v>
      </c>
    </row>
    <row r="88" spans="1:19" outlineLevel="3" x14ac:dyDescent="0.2">
      <c r="A88" s="16" t="str">
        <f t="shared" si="34"/>
        <v>Périodiques</v>
      </c>
      <c r="B88" s="17" t="e">
        <f t="shared" ref="B88:I88" si="37">B11/B$43</f>
        <v>#DIV/0!</v>
      </c>
      <c r="C88" s="8" t="e">
        <f t="shared" si="37"/>
        <v>#DIV/0!</v>
      </c>
      <c r="D88" s="8" t="e">
        <f>D11/D$43</f>
        <v>#DIV/0!</v>
      </c>
      <c r="E88" s="8" t="e">
        <f t="shared" si="37"/>
        <v>#DIV/0!</v>
      </c>
      <c r="F88" s="8" t="e">
        <f t="shared" si="37"/>
        <v>#DIV/0!</v>
      </c>
      <c r="G88" s="8" t="e">
        <f t="shared" si="37"/>
        <v>#DIV/0!</v>
      </c>
      <c r="H88" s="8" t="e">
        <f t="shared" si="37"/>
        <v>#DIV/0!</v>
      </c>
      <c r="I88" s="8" t="e">
        <f t="shared" si="37"/>
        <v>#DIV/0!</v>
      </c>
    </row>
    <row r="89" spans="1:19" outlineLevel="3" x14ac:dyDescent="0.2">
      <c r="A89" s="16" t="str">
        <f t="shared" si="34"/>
        <v>A la demande</v>
      </c>
      <c r="B89" s="17" t="e">
        <f t="shared" ref="B89:I89" si="38">B12/B$43</f>
        <v>#DIV/0!</v>
      </c>
      <c r="C89" s="8" t="e">
        <f t="shared" si="38"/>
        <v>#DIV/0!</v>
      </c>
      <c r="D89" s="8" t="e">
        <f t="shared" si="38"/>
        <v>#DIV/0!</v>
      </c>
      <c r="E89" s="8" t="e">
        <f t="shared" si="38"/>
        <v>#DIV/0!</v>
      </c>
      <c r="F89" s="8" t="e">
        <f t="shared" si="38"/>
        <v>#DIV/0!</v>
      </c>
      <c r="G89" s="8" t="e">
        <f t="shared" si="38"/>
        <v>#DIV/0!</v>
      </c>
      <c r="H89" s="8" t="e">
        <f t="shared" si="38"/>
        <v>#DIV/0!</v>
      </c>
      <c r="I89" s="8" t="e">
        <f t="shared" si="38"/>
        <v>#DIV/0!</v>
      </c>
    </row>
    <row r="90" spans="1:19" outlineLevel="3" x14ac:dyDescent="0.2">
      <c r="A90" s="16" t="str">
        <f t="shared" si="34"/>
        <v>Reprise</v>
      </c>
      <c r="B90" s="17" t="e">
        <f t="shared" ref="B90:I90" si="39">B13/B$43</f>
        <v>#DIV/0!</v>
      </c>
      <c r="C90" s="8" t="e">
        <f t="shared" si="39"/>
        <v>#DIV/0!</v>
      </c>
      <c r="D90" s="8" t="e">
        <f t="shared" si="39"/>
        <v>#DIV/0!</v>
      </c>
      <c r="E90" s="8" t="e">
        <f t="shared" si="39"/>
        <v>#DIV/0!</v>
      </c>
      <c r="F90" s="8" t="e">
        <f t="shared" si="39"/>
        <v>#DIV/0!</v>
      </c>
      <c r="G90" s="8" t="e">
        <f t="shared" si="39"/>
        <v>#DIV/0!</v>
      </c>
      <c r="H90" s="8" t="e">
        <f t="shared" si="39"/>
        <v>#DIV/0!</v>
      </c>
      <c r="I90" s="8" t="e">
        <f t="shared" si="39"/>
        <v>#DIV/0!</v>
      </c>
    </row>
    <row r="91" spans="1:19" outlineLevel="3" x14ac:dyDescent="0.2">
      <c r="A91" s="16" t="str">
        <f t="shared" si="34"/>
        <v>Préreprise</v>
      </c>
      <c r="B91" s="17" t="e">
        <f t="shared" ref="B91:I91" si="40">B14/B$43</f>
        <v>#DIV/0!</v>
      </c>
      <c r="C91" s="8" t="e">
        <f t="shared" si="40"/>
        <v>#DIV/0!</v>
      </c>
      <c r="D91" s="8" t="e">
        <f t="shared" si="40"/>
        <v>#DIV/0!</v>
      </c>
      <c r="E91" s="8" t="e">
        <f t="shared" si="40"/>
        <v>#DIV/0!</v>
      </c>
      <c r="F91" s="8" t="e">
        <f t="shared" si="40"/>
        <v>#DIV/0!</v>
      </c>
      <c r="G91" s="8" t="e">
        <f t="shared" si="40"/>
        <v>#DIV/0!</v>
      </c>
      <c r="H91" s="8" t="e">
        <f t="shared" si="40"/>
        <v>#DIV/0!</v>
      </c>
      <c r="I91" s="8" t="e">
        <f t="shared" si="40"/>
        <v>#DIV/0!</v>
      </c>
    </row>
    <row r="92" spans="1:19" outlineLevel="3" x14ac:dyDescent="0.2">
      <c r="A92" s="16" t="str">
        <f t="shared" si="34"/>
        <v>Entretiens de liaison</v>
      </c>
      <c r="B92" s="17" t="e">
        <f t="shared" ref="B92:I92" si="41">B15/B$43</f>
        <v>#DIV/0!</v>
      </c>
      <c r="C92" s="8" t="e">
        <f t="shared" si="41"/>
        <v>#DIV/0!</v>
      </c>
      <c r="D92" s="8" t="e">
        <f t="shared" si="41"/>
        <v>#DIV/0!</v>
      </c>
      <c r="E92" s="8" t="e">
        <f t="shared" si="41"/>
        <v>#DIV/0!</v>
      </c>
      <c r="F92" s="8" t="e">
        <f t="shared" si="41"/>
        <v>#DIV/0!</v>
      </c>
      <c r="G92" s="8" t="e">
        <f t="shared" si="41"/>
        <v>#DIV/0!</v>
      </c>
      <c r="H92" s="8" t="e">
        <f t="shared" si="41"/>
        <v>#DIV/0!</v>
      </c>
      <c r="I92" s="8" t="e">
        <f t="shared" si="41"/>
        <v>#DIV/0!</v>
      </c>
    </row>
    <row r="93" spans="1:19" outlineLevel="3" x14ac:dyDescent="0.2">
      <c r="A93" s="16" t="str">
        <f t="shared" si="34"/>
        <v>Réorientation Idest</v>
      </c>
      <c r="B93" s="17" t="e">
        <f t="shared" ref="B93:I93" si="42">B16/B$43</f>
        <v>#DIV/0!</v>
      </c>
      <c r="C93" s="8" t="e">
        <f t="shared" si="42"/>
        <v>#DIV/0!</v>
      </c>
      <c r="D93" s="8" t="e">
        <f t="shared" si="42"/>
        <v>#DIV/0!</v>
      </c>
      <c r="E93" s="8" t="e">
        <f t="shared" si="42"/>
        <v>#DIV/0!</v>
      </c>
      <c r="F93" s="8" t="e">
        <f t="shared" si="42"/>
        <v>#DIV/0!</v>
      </c>
      <c r="G93" s="8" t="e">
        <f t="shared" si="42"/>
        <v>#DIV/0!</v>
      </c>
      <c r="H93" s="8" t="e">
        <f t="shared" si="42"/>
        <v>#DIV/0!</v>
      </c>
      <c r="I93" s="8" t="e">
        <f t="shared" si="42"/>
        <v>#DIV/0!</v>
      </c>
    </row>
    <row r="94" spans="1:19" outlineLevel="3" x14ac:dyDescent="0.2">
      <c r="A94" s="16" t="str">
        <f t="shared" si="34"/>
        <v>Mi-carrière</v>
      </c>
      <c r="B94" s="17" t="e">
        <f t="shared" ref="B94:I94" si="43">B17/B$43</f>
        <v>#DIV/0!</v>
      </c>
      <c r="C94" s="8" t="e">
        <f t="shared" si="43"/>
        <v>#DIV/0!</v>
      </c>
      <c r="D94" s="8" t="e">
        <f t="shared" si="43"/>
        <v>#DIV/0!</v>
      </c>
      <c r="E94" s="8" t="e">
        <f t="shared" si="43"/>
        <v>#DIV/0!</v>
      </c>
      <c r="F94" s="8" t="e">
        <f t="shared" si="43"/>
        <v>#DIV/0!</v>
      </c>
      <c r="G94" s="8" t="e">
        <f t="shared" si="43"/>
        <v>#DIV/0!</v>
      </c>
      <c r="H94" s="8" t="e">
        <f t="shared" si="43"/>
        <v>#DIV/0!</v>
      </c>
      <c r="I94" s="8" t="e">
        <f t="shared" si="43"/>
        <v>#DIV/0!</v>
      </c>
    </row>
    <row r="95" spans="1:19" outlineLevel="3" x14ac:dyDescent="0.2">
      <c r="A95" s="16" t="str">
        <f t="shared" si="34"/>
        <v>Fin carrière</v>
      </c>
      <c r="B95" s="17" t="e">
        <f t="shared" ref="B95:I95" si="44">B18/B$43</f>
        <v>#DIV/0!</v>
      </c>
      <c r="C95" s="8" t="e">
        <f t="shared" si="44"/>
        <v>#DIV/0!</v>
      </c>
      <c r="D95" s="8" t="e">
        <f t="shared" si="44"/>
        <v>#DIV/0!</v>
      </c>
      <c r="E95" s="8" t="e">
        <f t="shared" si="44"/>
        <v>#DIV/0!</v>
      </c>
      <c r="F95" s="8" t="e">
        <f t="shared" si="44"/>
        <v>#DIV/0!</v>
      </c>
      <c r="G95" s="8" t="e">
        <f t="shared" si="44"/>
        <v>#DIV/0!</v>
      </c>
      <c r="H95" s="8" t="e">
        <f t="shared" si="44"/>
        <v>#DIV/0!</v>
      </c>
      <c r="I95" s="8" t="e">
        <f t="shared" si="44"/>
        <v>#DIV/0!</v>
      </c>
    </row>
    <row r="96" spans="1:19" outlineLevel="3" x14ac:dyDescent="0.2">
      <c r="A96" s="16" t="s">
        <v>105</v>
      </c>
      <c r="B96" s="17" t="e">
        <f t="shared" ref="B96:I96" si="45">B19/B$43</f>
        <v>#DIV/0!</v>
      </c>
      <c r="C96" s="8" t="e">
        <f t="shared" si="45"/>
        <v>#DIV/0!</v>
      </c>
      <c r="D96" s="8" t="e">
        <f t="shared" si="45"/>
        <v>#DIV/0!</v>
      </c>
      <c r="E96" s="8" t="e">
        <f t="shared" si="45"/>
        <v>#DIV/0!</v>
      </c>
      <c r="F96" s="8" t="e">
        <f t="shared" si="45"/>
        <v>#DIV/0!</v>
      </c>
      <c r="G96" s="8" t="e">
        <f t="shared" si="45"/>
        <v>#DIV/0!</v>
      </c>
      <c r="H96" s="8" t="e">
        <f t="shared" si="45"/>
        <v>#DIV/0!</v>
      </c>
      <c r="I96" s="8" t="e">
        <f t="shared" si="45"/>
        <v>#DIV/0!</v>
      </c>
    </row>
    <row r="97" spans="1:9" outlineLevel="3" x14ac:dyDescent="0.2">
      <c r="A97" s="16" t="str">
        <f>A58</f>
        <v>Entretiens psychologues</v>
      </c>
      <c r="B97" s="17" t="e">
        <f t="shared" ref="B97:I97" si="46">B20/B$43</f>
        <v>#DIV/0!</v>
      </c>
      <c r="C97" s="8" t="e">
        <f t="shared" si="46"/>
        <v>#DIV/0!</v>
      </c>
      <c r="D97" s="8" t="e">
        <f t="shared" si="46"/>
        <v>#DIV/0!</v>
      </c>
      <c r="E97" s="8" t="e">
        <f t="shared" si="46"/>
        <v>#DIV/0!</v>
      </c>
      <c r="F97" s="8" t="e">
        <f t="shared" si="46"/>
        <v>#DIV/0!</v>
      </c>
      <c r="G97" s="8" t="e">
        <f t="shared" si="46"/>
        <v>#DIV/0!</v>
      </c>
      <c r="H97" s="8" t="e">
        <f t="shared" si="46"/>
        <v>#DIV/0!</v>
      </c>
      <c r="I97" s="8" t="e">
        <f t="shared" si="46"/>
        <v>#DIV/0!</v>
      </c>
    </row>
    <row r="98" spans="1:9" outlineLevel="3" x14ac:dyDescent="0.2">
      <c r="A98" s="16" t="str">
        <f>A59</f>
        <v>Entretiens assistants sociaux</v>
      </c>
      <c r="B98" s="17" t="e">
        <f t="shared" ref="B98:I99" si="47">B21/B$43</f>
        <v>#DIV/0!</v>
      </c>
      <c r="C98" s="8" t="e">
        <f t="shared" si="47"/>
        <v>#DIV/0!</v>
      </c>
      <c r="D98" s="8" t="e">
        <f t="shared" si="47"/>
        <v>#DIV/0!</v>
      </c>
      <c r="E98" s="8" t="e">
        <f t="shared" si="47"/>
        <v>#DIV/0!</v>
      </c>
      <c r="F98" s="8" t="e">
        <f t="shared" si="47"/>
        <v>#DIV/0!</v>
      </c>
      <c r="G98" s="8" t="e">
        <f t="shared" si="47"/>
        <v>#DIV/0!</v>
      </c>
      <c r="H98" s="8" t="e">
        <f t="shared" si="47"/>
        <v>#DIV/0!</v>
      </c>
      <c r="I98" s="8" t="e">
        <f t="shared" si="47"/>
        <v>#DIV/0!</v>
      </c>
    </row>
    <row r="99" spans="1:9" outlineLevel="3" x14ac:dyDescent="0.2">
      <c r="A99" s="16" t="str">
        <f>A60</f>
        <v>Suivi et coordination du parcours PDP</v>
      </c>
      <c r="B99" s="17" t="e">
        <f t="shared" si="47"/>
        <v>#DIV/0!</v>
      </c>
      <c r="C99" s="8" t="e">
        <f t="shared" si="47"/>
        <v>#DIV/0!</v>
      </c>
      <c r="D99" s="8" t="e">
        <f t="shared" si="47"/>
        <v>#DIV/0!</v>
      </c>
      <c r="E99" s="8" t="e">
        <f t="shared" si="47"/>
        <v>#DIV/0!</v>
      </c>
      <c r="F99" s="8" t="e">
        <f t="shared" si="47"/>
        <v>#DIV/0!</v>
      </c>
      <c r="G99" s="8" t="e">
        <f t="shared" si="47"/>
        <v>#DIV/0!</v>
      </c>
      <c r="H99" s="8" t="e">
        <f t="shared" si="47"/>
        <v>#DIV/0!</v>
      </c>
      <c r="I99" s="8" t="e">
        <f t="shared" si="47"/>
        <v>#DIV/0!</v>
      </c>
    </row>
    <row r="100" spans="1:9" s="2" customFormat="1" x14ac:dyDescent="0.2">
      <c r="A100" s="33" t="str">
        <f>A61</f>
        <v>Total suivi individuel</v>
      </c>
      <c r="B100" s="17" t="e">
        <f t="shared" ref="B100:I100" si="48">B23/B$43</f>
        <v>#DIV/0!</v>
      </c>
      <c r="C100" s="8" t="e">
        <f t="shared" si="48"/>
        <v>#DIV/0!</v>
      </c>
      <c r="D100" s="8" t="e">
        <f t="shared" si="48"/>
        <v>#DIV/0!</v>
      </c>
      <c r="E100" s="8" t="e">
        <f t="shared" si="48"/>
        <v>#DIV/0!</v>
      </c>
      <c r="F100" s="8" t="e">
        <f t="shared" si="48"/>
        <v>#DIV/0!</v>
      </c>
      <c r="G100" s="8" t="e">
        <f t="shared" si="48"/>
        <v>#DIV/0!</v>
      </c>
      <c r="H100" s="8" t="e">
        <f t="shared" si="48"/>
        <v>#DIV/0!</v>
      </c>
      <c r="I100" s="8" t="e">
        <f t="shared" si="48"/>
        <v>#DIV/0!</v>
      </c>
    </row>
    <row r="101" spans="1:9" outlineLevel="2" x14ac:dyDescent="0.2">
      <c r="A101" s="16" t="str">
        <f>A62</f>
        <v>MAJ FE TOT</v>
      </c>
      <c r="B101" s="17" t="e">
        <f t="shared" ref="B101:I101" si="49">B24/B$43</f>
        <v>#DIV/0!</v>
      </c>
      <c r="C101" s="8" t="e">
        <f t="shared" si="49"/>
        <v>#DIV/0!</v>
      </c>
      <c r="D101" s="8" t="e">
        <f t="shared" si="49"/>
        <v>#DIV/0!</v>
      </c>
      <c r="E101" s="8" t="e">
        <f t="shared" si="49"/>
        <v>#DIV/0!</v>
      </c>
      <c r="F101" s="8" t="e">
        <f t="shared" si="49"/>
        <v>#DIV/0!</v>
      </c>
      <c r="G101" s="8" t="e">
        <f t="shared" si="49"/>
        <v>#DIV/0!</v>
      </c>
      <c r="H101" s="8" t="e">
        <f t="shared" si="49"/>
        <v>#DIV/0!</v>
      </c>
      <c r="I101" s="8" t="e">
        <f t="shared" si="49"/>
        <v>#DIV/0!</v>
      </c>
    </row>
    <row r="102" spans="1:9" outlineLevel="2" x14ac:dyDescent="0.2">
      <c r="A102" s="16" t="str">
        <f t="shared" ref="A102:A117" si="50">A63</f>
        <v>FE initiale TOT</v>
      </c>
      <c r="B102" s="17" t="e">
        <f t="shared" ref="B102:I102" si="51">B25/B$43</f>
        <v>#DIV/0!</v>
      </c>
      <c r="C102" s="8" t="e">
        <f t="shared" si="51"/>
        <v>#DIV/0!</v>
      </c>
      <c r="D102" s="8" t="e">
        <f t="shared" si="51"/>
        <v>#DIV/0!</v>
      </c>
      <c r="E102" s="8" t="e">
        <f t="shared" si="51"/>
        <v>#DIV/0!</v>
      </c>
      <c r="F102" s="8" t="e">
        <f t="shared" si="51"/>
        <v>#DIV/0!</v>
      </c>
      <c r="G102" s="8" t="e">
        <f t="shared" si="51"/>
        <v>#DIV/0!</v>
      </c>
      <c r="H102" s="8" t="e">
        <f t="shared" si="51"/>
        <v>#DIV/0!</v>
      </c>
      <c r="I102" s="8" t="e">
        <f t="shared" si="51"/>
        <v>#DIV/0!</v>
      </c>
    </row>
    <row r="103" spans="1:9" outlineLevel="2" x14ac:dyDescent="0.2">
      <c r="A103" s="16" t="str">
        <f t="shared" si="50"/>
        <v>Réunions CSE TOT</v>
      </c>
      <c r="B103" s="17" t="e">
        <f t="shared" ref="B103:I103" si="52">B26/B$43</f>
        <v>#DIV/0!</v>
      </c>
      <c r="C103" s="8" t="e">
        <f t="shared" si="52"/>
        <v>#DIV/0!</v>
      </c>
      <c r="D103" s="8" t="e">
        <f t="shared" si="52"/>
        <v>#DIV/0!</v>
      </c>
      <c r="E103" s="8" t="e">
        <f t="shared" si="52"/>
        <v>#DIV/0!</v>
      </c>
      <c r="F103" s="8" t="e">
        <f t="shared" si="52"/>
        <v>#DIV/0!</v>
      </c>
      <c r="G103" s="8" t="e">
        <f t="shared" si="52"/>
        <v>#DIV/0!</v>
      </c>
      <c r="H103" s="8" t="e">
        <f t="shared" si="52"/>
        <v>#DIV/0!</v>
      </c>
      <c r="I103" s="8" t="e">
        <f t="shared" si="52"/>
        <v>#DIV/0!</v>
      </c>
    </row>
    <row r="104" spans="1:9" outlineLevel="2" x14ac:dyDescent="0.2">
      <c r="A104" s="16" t="str">
        <f t="shared" si="50"/>
        <v>Etude de poste Suivi annexe 4</v>
      </c>
      <c r="B104" s="17" t="e">
        <f t="shared" ref="B104:I104" si="53">B27/B$43</f>
        <v>#DIV/0!</v>
      </c>
      <c r="C104" s="8" t="e">
        <f t="shared" si="53"/>
        <v>#DIV/0!</v>
      </c>
      <c r="D104" s="8" t="e">
        <f t="shared" si="53"/>
        <v>#DIV/0!</v>
      </c>
      <c r="E104" s="8" t="e">
        <f t="shared" si="53"/>
        <v>#DIV/0!</v>
      </c>
      <c r="F104" s="8" t="e">
        <f t="shared" si="53"/>
        <v>#DIV/0!</v>
      </c>
      <c r="G104" s="8" t="e">
        <f t="shared" si="53"/>
        <v>#DIV/0!</v>
      </c>
      <c r="H104" s="8" t="e">
        <f t="shared" si="53"/>
        <v>#DIV/0!</v>
      </c>
      <c r="I104" s="8" t="e">
        <f t="shared" si="53"/>
        <v>#DIV/0!</v>
      </c>
    </row>
    <row r="105" spans="1:9" outlineLevel="2" x14ac:dyDescent="0.2">
      <c r="A105" s="16" t="str">
        <f t="shared" si="50"/>
        <v>Etude de poste pour Inaptitude</v>
      </c>
      <c r="B105" s="17" t="e">
        <f t="shared" ref="B105:I105" si="54">B28/B$43</f>
        <v>#DIV/0!</v>
      </c>
      <c r="C105" s="8" t="e">
        <f t="shared" si="54"/>
        <v>#DIV/0!</v>
      </c>
      <c r="D105" s="8" t="e">
        <f t="shared" si="54"/>
        <v>#DIV/0!</v>
      </c>
      <c r="E105" s="8" t="e">
        <f t="shared" si="54"/>
        <v>#DIV/0!</v>
      </c>
      <c r="F105" s="8" t="e">
        <f t="shared" si="54"/>
        <v>#DIV/0!</v>
      </c>
      <c r="G105" s="8" t="e">
        <f t="shared" si="54"/>
        <v>#DIV/0!</v>
      </c>
      <c r="H105" s="8" t="e">
        <f t="shared" si="54"/>
        <v>#DIV/0!</v>
      </c>
      <c r="I105" s="8" t="e">
        <f t="shared" si="54"/>
        <v>#DIV/0!</v>
      </c>
    </row>
    <row r="106" spans="1:9" outlineLevel="2" x14ac:dyDescent="0.2">
      <c r="A106" s="16" t="str">
        <f t="shared" si="50"/>
        <v>Etude de poste analyse de situation de travail</v>
      </c>
      <c r="B106" s="17" t="e">
        <f t="shared" ref="B106:I106" si="55">B29/B$43</f>
        <v>#DIV/0!</v>
      </c>
      <c r="C106" s="8" t="e">
        <f t="shared" si="55"/>
        <v>#DIV/0!</v>
      </c>
      <c r="D106" s="8" t="e">
        <f t="shared" si="55"/>
        <v>#DIV/0!</v>
      </c>
      <c r="E106" s="8" t="e">
        <f t="shared" si="55"/>
        <v>#DIV/0!</v>
      </c>
      <c r="F106" s="8" t="e">
        <f t="shared" si="55"/>
        <v>#DIV/0!</v>
      </c>
      <c r="G106" s="8" t="e">
        <f t="shared" si="55"/>
        <v>#DIV/0!</v>
      </c>
      <c r="H106" s="8" t="e">
        <f t="shared" si="55"/>
        <v>#DIV/0!</v>
      </c>
      <c r="I106" s="8" t="e">
        <f t="shared" si="55"/>
        <v>#DIV/0!</v>
      </c>
    </row>
    <row r="107" spans="1:9" outlineLevel="2" x14ac:dyDescent="0.2">
      <c r="A107" s="16" t="str">
        <f t="shared" si="50"/>
        <v>Finalisation du DU</v>
      </c>
      <c r="B107" s="17" t="e">
        <f t="shared" ref="B107:I107" si="56">B30/B$43</f>
        <v>#DIV/0!</v>
      </c>
      <c r="C107" s="8" t="e">
        <f t="shared" si="56"/>
        <v>#DIV/0!</v>
      </c>
      <c r="D107" s="8" t="e">
        <f t="shared" si="56"/>
        <v>#DIV/0!</v>
      </c>
      <c r="E107" s="8" t="e">
        <f t="shared" si="56"/>
        <v>#DIV/0!</v>
      </c>
      <c r="F107" s="8" t="e">
        <f t="shared" si="56"/>
        <v>#DIV/0!</v>
      </c>
      <c r="G107" s="8" t="e">
        <f t="shared" si="56"/>
        <v>#DIV/0!</v>
      </c>
      <c r="H107" s="8" t="e">
        <f t="shared" si="56"/>
        <v>#DIV/0!</v>
      </c>
      <c r="I107" s="8" t="e">
        <f t="shared" si="56"/>
        <v>#DIV/0!</v>
      </c>
    </row>
    <row r="108" spans="1:9" outlineLevel="2" x14ac:dyDescent="0.2">
      <c r="A108" s="16" t="str">
        <f t="shared" si="50"/>
        <v>Suivi du plan d'actions</v>
      </c>
      <c r="B108" s="17" t="e">
        <f t="shared" ref="B108:I108" si="57">B31/B$43</f>
        <v>#DIV/0!</v>
      </c>
      <c r="C108" s="8" t="e">
        <f t="shared" si="57"/>
        <v>#DIV/0!</v>
      </c>
      <c r="D108" s="8" t="e">
        <f t="shared" si="57"/>
        <v>#DIV/0!</v>
      </c>
      <c r="E108" s="8" t="e">
        <f t="shared" si="57"/>
        <v>#DIV/0!</v>
      </c>
      <c r="F108" s="8" t="e">
        <f t="shared" si="57"/>
        <v>#DIV/0!</v>
      </c>
      <c r="G108" s="8" t="e">
        <f t="shared" si="57"/>
        <v>#DIV/0!</v>
      </c>
      <c r="H108" s="8" t="e">
        <f t="shared" si="57"/>
        <v>#DIV/0!</v>
      </c>
      <c r="I108" s="8" t="e">
        <f t="shared" si="57"/>
        <v>#DIV/0!</v>
      </c>
    </row>
    <row r="109" spans="1:9" outlineLevel="2" x14ac:dyDescent="0.2">
      <c r="A109" s="16" t="str">
        <f t="shared" si="50"/>
        <v>Métrologie</v>
      </c>
      <c r="B109" s="17" t="e">
        <f t="shared" ref="B109:I109" si="58">B32/B$43</f>
        <v>#DIV/0!</v>
      </c>
      <c r="C109" s="8" t="e">
        <f t="shared" si="58"/>
        <v>#DIV/0!</v>
      </c>
      <c r="D109" s="8" t="e">
        <f t="shared" si="58"/>
        <v>#DIV/0!</v>
      </c>
      <c r="E109" s="8" t="e">
        <f t="shared" si="58"/>
        <v>#DIV/0!</v>
      </c>
      <c r="F109" s="8" t="e">
        <f t="shared" si="58"/>
        <v>#DIV/0!</v>
      </c>
      <c r="G109" s="8" t="e">
        <f t="shared" si="58"/>
        <v>#DIV/0!</v>
      </c>
      <c r="H109" s="8" t="e">
        <f t="shared" si="58"/>
        <v>#DIV/0!</v>
      </c>
      <c r="I109" s="8" t="e">
        <f t="shared" si="58"/>
        <v>#DIV/0!</v>
      </c>
    </row>
    <row r="110" spans="1:9" outlineLevel="2" x14ac:dyDescent="0.2">
      <c r="A110" s="16" t="str">
        <f t="shared" si="50"/>
        <v>Evaluation du risque chimique</v>
      </c>
      <c r="B110" s="17" t="e">
        <f t="shared" ref="B110:I110" si="59">B33/B$43</f>
        <v>#DIV/0!</v>
      </c>
      <c r="C110" s="8" t="e">
        <f t="shared" si="59"/>
        <v>#DIV/0!</v>
      </c>
      <c r="D110" s="8" t="e">
        <f t="shared" si="59"/>
        <v>#DIV/0!</v>
      </c>
      <c r="E110" s="8" t="e">
        <f t="shared" si="59"/>
        <v>#DIV/0!</v>
      </c>
      <c r="F110" s="8" t="e">
        <f t="shared" si="59"/>
        <v>#DIV/0!</v>
      </c>
      <c r="G110" s="8" t="e">
        <f t="shared" si="59"/>
        <v>#DIV/0!</v>
      </c>
      <c r="H110" s="8" t="e">
        <f t="shared" si="59"/>
        <v>#DIV/0!</v>
      </c>
      <c r="I110" s="8" t="e">
        <f t="shared" si="59"/>
        <v>#DIV/0!</v>
      </c>
    </row>
    <row r="111" spans="1:9" outlineLevel="2" x14ac:dyDescent="0.2">
      <c r="A111" s="16" t="str">
        <f t="shared" si="50"/>
        <v>Analyse Fiche De Sécurité</v>
      </c>
      <c r="B111" s="17" t="e">
        <f t="shared" ref="B111:I111" si="60">B34/B$43</f>
        <v>#DIV/0!</v>
      </c>
      <c r="C111" s="8" t="e">
        <f t="shared" si="60"/>
        <v>#DIV/0!</v>
      </c>
      <c r="D111" s="8" t="e">
        <f t="shared" si="60"/>
        <v>#DIV/0!</v>
      </c>
      <c r="E111" s="8" t="e">
        <f t="shared" si="60"/>
        <v>#DIV/0!</v>
      </c>
      <c r="F111" s="8" t="e">
        <f t="shared" si="60"/>
        <v>#DIV/0!</v>
      </c>
      <c r="G111" s="8" t="e">
        <f t="shared" si="60"/>
        <v>#DIV/0!</v>
      </c>
      <c r="H111" s="8" t="e">
        <f t="shared" si="60"/>
        <v>#DIV/0!</v>
      </c>
      <c r="I111" s="8" t="e">
        <f t="shared" si="60"/>
        <v>#DIV/0!</v>
      </c>
    </row>
    <row r="112" spans="1:9" outlineLevel="2" x14ac:dyDescent="0.2">
      <c r="A112" s="16" t="str">
        <f t="shared" si="50"/>
        <v>Interventions suite évènement grave</v>
      </c>
      <c r="B112" s="17" t="e">
        <f t="shared" ref="B112:I112" si="61">B35/B$43</f>
        <v>#DIV/0!</v>
      </c>
      <c r="C112" s="8" t="e">
        <f t="shared" si="61"/>
        <v>#DIV/0!</v>
      </c>
      <c r="D112" s="8" t="e">
        <f t="shared" si="61"/>
        <v>#DIV/0!</v>
      </c>
      <c r="E112" s="8" t="e">
        <f t="shared" si="61"/>
        <v>#DIV/0!</v>
      </c>
      <c r="F112" s="8" t="e">
        <f t="shared" si="61"/>
        <v>#DIV/0!</v>
      </c>
      <c r="G112" s="8" t="e">
        <f t="shared" si="61"/>
        <v>#DIV/0!</v>
      </c>
      <c r="H112" s="8" t="e">
        <f t="shared" si="61"/>
        <v>#DIV/0!</v>
      </c>
      <c r="I112" s="8" t="e">
        <f t="shared" si="61"/>
        <v>#DIV/0!</v>
      </c>
    </row>
    <row r="113" spans="1:9" outlineLevel="2" x14ac:dyDescent="0.2">
      <c r="A113" s="16" t="str">
        <f t="shared" si="50"/>
        <v>Ateliers Collectifs de prevention</v>
      </c>
      <c r="B113" s="17" t="e">
        <f t="shared" ref="B113:I113" si="62">B36/B$43</f>
        <v>#DIV/0!</v>
      </c>
      <c r="C113" s="8" t="e">
        <f t="shared" si="62"/>
        <v>#DIV/0!</v>
      </c>
      <c r="D113" s="8" t="e">
        <f t="shared" si="62"/>
        <v>#DIV/0!</v>
      </c>
      <c r="E113" s="8" t="e">
        <f t="shared" si="62"/>
        <v>#DIV/0!</v>
      </c>
      <c r="F113" s="8" t="e">
        <f t="shared" si="62"/>
        <v>#DIV/0!</v>
      </c>
      <c r="G113" s="8" t="e">
        <f t="shared" si="62"/>
        <v>#DIV/0!</v>
      </c>
      <c r="H113" s="8" t="e">
        <f t="shared" si="62"/>
        <v>#DIV/0!</v>
      </c>
      <c r="I113" s="8" t="e">
        <f t="shared" si="62"/>
        <v>#DIV/0!</v>
      </c>
    </row>
    <row r="114" spans="1:9" outlineLevel="2" x14ac:dyDescent="0.2">
      <c r="A114" s="16" t="str">
        <f t="shared" si="50"/>
        <v>Atelier de sensibilisation (Webinaire)</v>
      </c>
      <c r="B114" s="17" t="e">
        <f t="shared" ref="B114:I114" si="63">B37/B$43</f>
        <v>#DIV/0!</v>
      </c>
      <c r="C114" s="8" t="e">
        <f t="shared" si="63"/>
        <v>#DIV/0!</v>
      </c>
      <c r="D114" s="8" t="e">
        <f t="shared" si="63"/>
        <v>#DIV/0!</v>
      </c>
      <c r="E114" s="8" t="e">
        <f t="shared" si="63"/>
        <v>#DIV/0!</v>
      </c>
      <c r="F114" s="8" t="e">
        <f t="shared" si="63"/>
        <v>#DIV/0!</v>
      </c>
      <c r="G114" s="8" t="e">
        <f t="shared" si="63"/>
        <v>#DIV/0!</v>
      </c>
      <c r="H114" s="8" t="e">
        <f t="shared" si="63"/>
        <v>#DIV/0!</v>
      </c>
      <c r="I114" s="8" t="e">
        <f t="shared" si="63"/>
        <v>#DIV/0!</v>
      </c>
    </row>
    <row r="115" spans="1:9" outlineLevel="2" x14ac:dyDescent="0.2">
      <c r="A115" s="16" t="str">
        <f t="shared" si="50"/>
        <v>Micro AMT ou autre AMT</v>
      </c>
      <c r="B115" s="17" t="e">
        <f t="shared" ref="B115:I115" si="64">B38/B$43</f>
        <v>#DIV/0!</v>
      </c>
      <c r="C115" s="8" t="e">
        <f t="shared" si="64"/>
        <v>#DIV/0!</v>
      </c>
      <c r="D115" s="8" t="e">
        <f t="shared" si="64"/>
        <v>#DIV/0!</v>
      </c>
      <c r="E115" s="8" t="e">
        <f t="shared" si="64"/>
        <v>#DIV/0!</v>
      </c>
      <c r="F115" s="8" t="e">
        <f t="shared" si="64"/>
        <v>#DIV/0!</v>
      </c>
      <c r="G115" s="8" t="e">
        <f t="shared" si="64"/>
        <v>#DIV/0!</v>
      </c>
      <c r="H115" s="8" t="e">
        <f t="shared" si="64"/>
        <v>#DIV/0!</v>
      </c>
      <c r="I115" s="8" t="e">
        <f t="shared" si="64"/>
        <v>#DIV/0!</v>
      </c>
    </row>
    <row r="116" spans="1:9" outlineLevel="2" x14ac:dyDescent="0.2">
      <c r="A116" s="16" t="str">
        <f t="shared" si="50"/>
        <v>Vaccination (1/2 journée) Grippe</v>
      </c>
      <c r="B116" s="17" t="e">
        <f t="shared" ref="B116:I116" si="65">B39/B$43</f>
        <v>#DIV/0!</v>
      </c>
      <c r="C116" s="8" t="e">
        <f t="shared" si="65"/>
        <v>#DIV/0!</v>
      </c>
      <c r="D116" s="8" t="e">
        <f t="shared" si="65"/>
        <v>#DIV/0!</v>
      </c>
      <c r="E116" s="8" t="e">
        <f t="shared" si="65"/>
        <v>#DIV/0!</v>
      </c>
      <c r="F116" s="8" t="e">
        <f t="shared" si="65"/>
        <v>#DIV/0!</v>
      </c>
      <c r="G116" s="8" t="e">
        <f t="shared" si="65"/>
        <v>#DIV/0!</v>
      </c>
      <c r="H116" s="8" t="e">
        <f t="shared" si="65"/>
        <v>#DIV/0!</v>
      </c>
      <c r="I116" s="8" t="e">
        <f t="shared" si="65"/>
        <v>#DIV/0!</v>
      </c>
    </row>
    <row r="117" spans="1:9" outlineLevel="2" x14ac:dyDescent="0.2">
      <c r="A117" s="16" t="str">
        <f t="shared" si="50"/>
        <v>Vaccination (1/2 journée) COVID19</v>
      </c>
      <c r="B117" s="17" t="e">
        <f t="shared" ref="B117:I117" si="66">B40/B$43</f>
        <v>#DIV/0!</v>
      </c>
      <c r="C117" s="8" t="e">
        <f t="shared" si="66"/>
        <v>#DIV/0!</v>
      </c>
      <c r="D117" s="8" t="e">
        <f t="shared" si="66"/>
        <v>#DIV/0!</v>
      </c>
      <c r="E117" s="8" t="e">
        <f t="shared" si="66"/>
        <v>#DIV/0!</v>
      </c>
      <c r="F117" s="8" t="e">
        <f t="shared" si="66"/>
        <v>#DIV/0!</v>
      </c>
      <c r="G117" s="8" t="e">
        <f t="shared" si="66"/>
        <v>#DIV/0!</v>
      </c>
      <c r="H117" s="8" t="e">
        <f t="shared" si="66"/>
        <v>#DIV/0!</v>
      </c>
      <c r="I117" s="8" t="e">
        <f t="shared" si="66"/>
        <v>#DIV/0!</v>
      </c>
    </row>
    <row r="118" spans="1:9" s="2" customFormat="1" x14ac:dyDescent="0.2">
      <c r="A118" s="33" t="str">
        <f t="shared" ref="A118:A120" si="67">A79</f>
        <v>TOTAL AMT</v>
      </c>
      <c r="B118" s="17" t="e">
        <f t="shared" ref="B118:I118" si="68">B41/B$43</f>
        <v>#DIV/0!</v>
      </c>
      <c r="C118" s="8" t="e">
        <f t="shared" si="68"/>
        <v>#DIV/0!</v>
      </c>
      <c r="D118" s="8" t="e">
        <f t="shared" si="68"/>
        <v>#DIV/0!</v>
      </c>
      <c r="E118" s="8" t="e">
        <f t="shared" si="68"/>
        <v>#DIV/0!</v>
      </c>
      <c r="F118" s="8" t="e">
        <f t="shared" si="68"/>
        <v>#DIV/0!</v>
      </c>
      <c r="G118" s="8" t="e">
        <f t="shared" si="68"/>
        <v>#DIV/0!</v>
      </c>
      <c r="H118" s="8" t="e">
        <f t="shared" si="68"/>
        <v>#DIV/0!</v>
      </c>
      <c r="I118" s="8" t="e">
        <f t="shared" si="68"/>
        <v>#DIV/0!</v>
      </c>
    </row>
    <row r="119" spans="1:9" s="2" customFormat="1" x14ac:dyDescent="0.2">
      <c r="A119" s="33" t="str">
        <f t="shared" si="67"/>
        <v>Temps connexe</v>
      </c>
      <c r="B119" s="17" t="e">
        <f t="shared" ref="B119:I119" si="69">B42/B$43</f>
        <v>#DIV/0!</v>
      </c>
      <c r="C119" s="8" t="e">
        <f t="shared" si="69"/>
        <v>#DIV/0!</v>
      </c>
      <c r="D119" s="8" t="e">
        <f t="shared" si="69"/>
        <v>#DIV/0!</v>
      </c>
      <c r="E119" s="8" t="e">
        <f t="shared" si="69"/>
        <v>#DIV/0!</v>
      </c>
      <c r="F119" s="8" t="e">
        <f t="shared" si="69"/>
        <v>#DIV/0!</v>
      </c>
      <c r="G119" s="8" t="e">
        <f t="shared" si="69"/>
        <v>#DIV/0!</v>
      </c>
      <c r="H119" s="8" t="e">
        <f t="shared" si="69"/>
        <v>#DIV/0!</v>
      </c>
      <c r="I119" s="8" t="e">
        <f t="shared" si="69"/>
        <v>#DIV/0!</v>
      </c>
    </row>
    <row r="120" spans="1:9" x14ac:dyDescent="0.2">
      <c r="A120" s="25" t="str">
        <f t="shared" si="67"/>
        <v>Total ETP</v>
      </c>
      <c r="B120" s="41" t="e">
        <f>B43/B$43</f>
        <v>#DIV/0!</v>
      </c>
      <c r="C120" s="42" t="e">
        <f t="shared" ref="C120:I120" si="70">C43/C$43</f>
        <v>#DIV/0!</v>
      </c>
      <c r="D120" s="42" t="e">
        <f t="shared" si="70"/>
        <v>#DIV/0!</v>
      </c>
      <c r="E120" s="42" t="e">
        <f t="shared" si="70"/>
        <v>#DIV/0!</v>
      </c>
      <c r="F120" s="42" t="e">
        <f t="shared" si="70"/>
        <v>#DIV/0!</v>
      </c>
      <c r="G120" s="42" t="e">
        <f t="shared" si="70"/>
        <v>#DIV/0!</v>
      </c>
      <c r="H120" s="42" t="e">
        <f t="shared" si="70"/>
        <v>#DIV/0!</v>
      </c>
      <c r="I120" s="42" t="e">
        <f t="shared" si="70"/>
        <v>#DIV/0!</v>
      </c>
    </row>
    <row r="121" spans="1:9" x14ac:dyDescent="0.2">
      <c r="A121" s="2"/>
    </row>
    <row r="122" spans="1:9" x14ac:dyDescent="0.2">
      <c r="A122" s="2"/>
    </row>
    <row r="123" spans="1:9" x14ac:dyDescent="0.2">
      <c r="A123" s="2"/>
    </row>
    <row r="124" spans="1:9" x14ac:dyDescent="0.2">
      <c r="A124" s="2"/>
      <c r="B124" s="248"/>
      <c r="C124" s="248"/>
      <c r="D124" s="248"/>
      <c r="E124" s="248"/>
      <c r="F124" s="248"/>
      <c r="G124" s="248"/>
      <c r="H124" s="248"/>
      <c r="I124" s="248"/>
    </row>
    <row r="125" spans="1:9" x14ac:dyDescent="0.2">
      <c r="A125" s="2"/>
      <c r="B125" s="248"/>
    </row>
    <row r="126" spans="1:9" x14ac:dyDescent="0.2">
      <c r="A126" s="2"/>
    </row>
    <row r="127" spans="1:9" x14ac:dyDescent="0.2">
      <c r="A127" s="2"/>
    </row>
    <row r="128" spans="1:9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</sheetData>
  <conditionalFormatting sqref="B44">
    <cfRule type="cellIs" dxfId="6" priority="10" operator="greaterThanOrEqual">
      <formula>0.325</formula>
    </cfRule>
    <cfRule type="cellIs" dxfId="5" priority="11" operator="lessThan">
      <formula>0.325</formula>
    </cfRule>
  </conditionalFormatting>
  <conditionalFormatting sqref="B82:I83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B86:I120">
    <cfRule type="cellIs" dxfId="2" priority="3" operator="greaterThan">
      <formula>0.05</formula>
    </cfRule>
  </conditionalFormatting>
  <conditionalFormatting sqref="B83">
    <cfRule type="cellIs" dxfId="1" priority="1" operator="greaterThanOrEqual">
      <formula>0.325</formula>
    </cfRule>
    <cfRule type="cellIs" dxfId="0" priority="2" operator="lessThan">
      <formula>0.325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735923CCB544A8FC22400479B6F60" ma:contentTypeVersion="13" ma:contentTypeDescription="Crée un document." ma:contentTypeScope="" ma:versionID="ae2714dd3de18050e17fe4dbf71eec12">
  <xsd:schema xmlns:xsd="http://www.w3.org/2001/XMLSchema" xmlns:xs="http://www.w3.org/2001/XMLSchema" xmlns:p="http://schemas.microsoft.com/office/2006/metadata/properties" xmlns:ns2="8d0b0ac5-0d1c-41d9-94b4-e86f374842b7" xmlns:ns3="ce685436-327e-415b-b06d-9a0f2bb5655f" targetNamespace="http://schemas.microsoft.com/office/2006/metadata/properties" ma:root="true" ma:fieldsID="5330fde2a7a1f0e88af24db19d81484e" ns2:_="" ns3:_="">
    <xsd:import namespace="8d0b0ac5-0d1c-41d9-94b4-e86f374842b7"/>
    <xsd:import namespace="ce685436-327e-415b-b06d-9a0f2bb565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b0ac5-0d1c-41d9-94b4-e86f374842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85436-327e-415b-b06d-9a0f2bb565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C2F82D-2259-48C7-9BFA-F5299E007A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4FA0BE-ACBA-4204-9372-B6FD96330A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ED1375-EAA7-45AF-B3FD-453D0D20A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0b0ac5-0d1c-41d9-94b4-e86f374842b7"/>
    <ds:schemaRef ds:uri="ce685436-327e-415b-b06d-9a0f2bb565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Suivi Individuel</vt:lpstr>
      <vt:lpstr>AMT</vt:lpstr>
      <vt:lpstr>Charge globale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Ghislaine BOURDEL</dc:creator>
  <cp:lastModifiedBy>Julie Decottignies</cp:lastModifiedBy>
  <dcterms:created xsi:type="dcterms:W3CDTF">2022-02-10T08:21:50Z</dcterms:created>
  <dcterms:modified xsi:type="dcterms:W3CDTF">2022-05-25T07:22:48Z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0x01010040A735923CCB544A8FC22400479B6F60</vt:lpwstr>
  </property>
</Properties>
</file>