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eteegalite-my.sharepoint.com/personal/s_nikolic_feteegalite_onmicrosoft_com/Documents/Bureau/OUTILS EGALITE/Pilier 2 - Diagnostic et indicateurs chiffrés/"/>
    </mc:Choice>
  </mc:AlternateContent>
  <xr:revisionPtr revIDLastSave="433" documentId="13_ncr:1_{F0583E32-AB0B-4DC7-88BD-CA8B40E98BF9}" xr6:coauthVersionLast="47" xr6:coauthVersionMax="47" xr10:uidLastSave="{3243391A-E31B-4D14-AEFD-E6C3A352F2E8}"/>
  <bookViews>
    <workbookView xWindow="-28920" yWindow="1050" windowWidth="29040" windowHeight="15720" tabRatio="678" activeTab="1" xr2:uid="{00000000-000D-0000-FFFF-FFFF00000000}"/>
  </bookViews>
  <sheets>
    <sheet name="Introduction - Article R2312-8" sheetId="14" r:id="rId1"/>
    <sheet name="BDESE (article R2312-8 CT)" sheetId="1" r:id="rId2"/>
    <sheet name="1- écart rémunération" sheetId="8" r:id="rId3"/>
    <sheet name="2- écart augmentations" sheetId="9" r:id="rId4"/>
    <sheet name="3- AI maternité" sheetId="10" r:id="rId5"/>
    <sheet name="4- 10 + hautes rému" sheetId="11" r:id="rId6"/>
    <sheet name="index" sheetId="12" r:id="rId7"/>
    <sheet name="barèmes" sheetId="13" r:id="rId8"/>
  </sheets>
  <definedNames>
    <definedName name="ALIM_AN">#REF!</definedName>
    <definedName name="EFFECTIF1">#REF!</definedName>
    <definedName name="hjhhh">#REF!</definedName>
    <definedName name="i51811F001">#REF!</definedName>
    <definedName name="i51811F002">#REF!</definedName>
    <definedName name="i51811F003">#REF!</definedName>
    <definedName name="i51811F004">#REF!</definedName>
    <definedName name="i51811H001">#REF!</definedName>
    <definedName name="i51811H002">#REF!</definedName>
    <definedName name="i51811H003">#REF!</definedName>
    <definedName name="i51811H004">#REF!</definedName>
    <definedName name="i51812F001">#REF!</definedName>
    <definedName name="i51812F002">#REF!</definedName>
    <definedName name="i51812F003">#REF!</definedName>
    <definedName name="i51812F004">#REF!</definedName>
    <definedName name="i51812H001">#REF!</definedName>
    <definedName name="i51812H002">#REF!</definedName>
    <definedName name="i51812H003">#REF!</definedName>
    <definedName name="i51812H004">#REF!</definedName>
    <definedName name="i51813F001">#REF!</definedName>
    <definedName name="i51813F002">#REF!</definedName>
    <definedName name="i51813F003">#REF!</definedName>
    <definedName name="i51813F004">#REF!</definedName>
    <definedName name="i51813H001">#REF!</definedName>
    <definedName name="i51813H002">#REF!</definedName>
    <definedName name="i51813H003">#REF!</definedName>
    <definedName name="i51813H004">#REF!</definedName>
    <definedName name="i51814F001">#REF!</definedName>
    <definedName name="i51814F002">#REF!</definedName>
    <definedName name="i51814F003">#REF!</definedName>
    <definedName name="i51814F004">#REF!</definedName>
    <definedName name="i51814H001">#REF!</definedName>
    <definedName name="i51814H002">#REF!</definedName>
    <definedName name="i51814H003">#REF!</definedName>
    <definedName name="i51814H004">#REF!</definedName>
    <definedName name="i51815F001">#REF!</definedName>
    <definedName name="i51815F002">#REF!</definedName>
    <definedName name="i51815F003">#REF!</definedName>
    <definedName name="i51815F004">#REF!</definedName>
    <definedName name="i51815H001">#REF!</definedName>
    <definedName name="i51815H002">#REF!</definedName>
    <definedName name="i51815H003">#REF!</definedName>
    <definedName name="i51815H004">#REF!</definedName>
    <definedName name="i51821F001">#REF!</definedName>
    <definedName name="i51821F002">#REF!</definedName>
    <definedName name="i51821F003">#REF!</definedName>
    <definedName name="i51821F004">#REF!</definedName>
    <definedName name="i51821H001">#REF!</definedName>
    <definedName name="i51821H002">#REF!</definedName>
    <definedName name="i51821H003">#REF!</definedName>
    <definedName name="i51821H004">#REF!</definedName>
    <definedName name="i51822F001">#REF!</definedName>
    <definedName name="i51822F002">#REF!</definedName>
    <definedName name="i51822F003">#REF!</definedName>
    <definedName name="i51822F004">#REF!</definedName>
    <definedName name="i51822H001">#REF!</definedName>
    <definedName name="i51822H002">#REF!</definedName>
    <definedName name="i51822H003">#REF!</definedName>
    <definedName name="i51822H004">#REF!</definedName>
    <definedName name="i51823F001">#REF!</definedName>
    <definedName name="i51823F002">#REF!</definedName>
    <definedName name="i51823F003">#REF!</definedName>
    <definedName name="i51823F004">#REF!</definedName>
    <definedName name="i51823H001">#REF!</definedName>
    <definedName name="i51823H002">#REF!</definedName>
    <definedName name="i51823H003">#REF!</definedName>
    <definedName name="i51823H004">#REF!</definedName>
    <definedName name="i51824F001">#REF!</definedName>
    <definedName name="i51824F002">#REF!</definedName>
    <definedName name="i51824F003">#REF!</definedName>
    <definedName name="i51824F004">#REF!</definedName>
    <definedName name="i51824H001">#REF!</definedName>
    <definedName name="i51824H002">#REF!</definedName>
    <definedName name="i51824H003">#REF!</definedName>
    <definedName name="i51824H004">#REF!</definedName>
    <definedName name="i51825F001">#REF!</definedName>
    <definedName name="i51825F002">#REF!</definedName>
    <definedName name="i51825F003">#REF!</definedName>
    <definedName name="i51825F004">#REF!</definedName>
    <definedName name="i51825H001">#REF!</definedName>
    <definedName name="i51825H002">#REF!</definedName>
    <definedName name="i51825H003">#REF!</definedName>
    <definedName name="i51825H004">#REF!</definedName>
    <definedName name="i51831F001">#REF!</definedName>
    <definedName name="i51831F002">#REF!</definedName>
    <definedName name="i51831F003">#REF!</definedName>
    <definedName name="i51831F004">#REF!</definedName>
    <definedName name="i51831H001">#REF!</definedName>
    <definedName name="i51831H002">#REF!</definedName>
    <definedName name="i51831H003">#REF!</definedName>
    <definedName name="i51831H004">#REF!</definedName>
    <definedName name="i51832F001">#REF!</definedName>
    <definedName name="i51832F002">#REF!</definedName>
    <definedName name="i51832F003">#REF!</definedName>
    <definedName name="i51832F004">#REF!</definedName>
    <definedName name="i51832H001">#REF!</definedName>
    <definedName name="i51832H002">#REF!</definedName>
    <definedName name="i51832H003">#REF!</definedName>
    <definedName name="i51832H004">#REF!</definedName>
    <definedName name="i51833F001">#REF!</definedName>
    <definedName name="i51833F002">#REF!</definedName>
    <definedName name="i51833F003">#REF!</definedName>
    <definedName name="i51833F004">#REF!</definedName>
    <definedName name="i51833H001">#REF!</definedName>
    <definedName name="i51833H002">#REF!</definedName>
    <definedName name="i51833H003">#REF!</definedName>
    <definedName name="i51833H004">#REF!</definedName>
    <definedName name="i51834F001">#REF!</definedName>
    <definedName name="i51834F002">#REF!</definedName>
    <definedName name="i51834F003">#REF!</definedName>
    <definedName name="i51834F004">#REF!</definedName>
    <definedName name="i51834H001">#REF!</definedName>
    <definedName name="i51834H002">#REF!</definedName>
    <definedName name="i51834H003">#REF!</definedName>
    <definedName name="i51834H004">#REF!</definedName>
    <definedName name="i51835F001">#REF!</definedName>
    <definedName name="i51835F002">#REF!</definedName>
    <definedName name="i51835F003">#REF!</definedName>
    <definedName name="i51835F004">#REF!</definedName>
    <definedName name="i51835H001">#REF!</definedName>
    <definedName name="i51835H002">#REF!</definedName>
    <definedName name="i51835H003">#REF!</definedName>
    <definedName name="i51835H004">#REF!</definedName>
    <definedName name="i51841F001">#REF!</definedName>
    <definedName name="i51841F002">#REF!</definedName>
    <definedName name="i51841F003">#REF!</definedName>
    <definedName name="i51841F004">#REF!</definedName>
    <definedName name="i51841H001">#REF!</definedName>
    <definedName name="i51841H002">#REF!</definedName>
    <definedName name="i51841H003">#REF!</definedName>
    <definedName name="i51841H004">#REF!</definedName>
    <definedName name="i51842F001">#REF!</definedName>
    <definedName name="i51842F002">#REF!</definedName>
    <definedName name="i51842F003">#REF!</definedName>
    <definedName name="i51842F004">#REF!</definedName>
    <definedName name="i51842H001">#REF!</definedName>
    <definedName name="i51842H002">#REF!</definedName>
    <definedName name="i51842H003">#REF!</definedName>
    <definedName name="i51842H004">#REF!</definedName>
    <definedName name="i51843F001">#REF!</definedName>
    <definedName name="i51843F002">#REF!</definedName>
    <definedName name="i51843F003">#REF!</definedName>
    <definedName name="i51843F004">#REF!</definedName>
    <definedName name="i51843H001">#REF!</definedName>
    <definedName name="i51843H002">#REF!</definedName>
    <definedName name="i51843H003">#REF!</definedName>
    <definedName name="i51843H004">#REF!</definedName>
    <definedName name="i51844F001">#REF!</definedName>
    <definedName name="i51844F002">#REF!</definedName>
    <definedName name="i51844F003">#REF!</definedName>
    <definedName name="i51844H001">#REF!</definedName>
    <definedName name="i51844H002">#REF!</definedName>
    <definedName name="i51844H003">#REF!</definedName>
    <definedName name="i51844H004">#REF!</definedName>
    <definedName name="i51845F001">#REF!</definedName>
    <definedName name="i51845F002">#REF!</definedName>
    <definedName name="i51845F003">#REF!</definedName>
    <definedName name="i51845F004">#REF!</definedName>
    <definedName name="i51845H001">#REF!</definedName>
    <definedName name="i51845H002">#REF!</definedName>
    <definedName name="i51845H003">#REF!</definedName>
    <definedName name="i51845H004">#REF!</definedName>
    <definedName name="i51IAF1017">#REF!</definedName>
    <definedName name="i51IAF1018">#REF!</definedName>
    <definedName name="i51IAF1019">#REF!</definedName>
    <definedName name="i51IAF1917">#REF!</definedName>
    <definedName name="i51IAF1918">#REF!</definedName>
    <definedName name="i51IAF1919">#REF!</definedName>
    <definedName name="i51IAH1017">#REF!</definedName>
    <definedName name="i51IAH1018">#REF!</definedName>
    <definedName name="i51IAH1019">#REF!</definedName>
    <definedName name="i51IAH1917">#REF!</definedName>
    <definedName name="i51IAH1918">#REF!</definedName>
    <definedName name="i51IAH1919">#REF!</definedName>
    <definedName name="i51IBF1015">#REF!</definedName>
    <definedName name="i51IBF1016">#REF!</definedName>
    <definedName name="i51IBF1017">#REF!</definedName>
    <definedName name="i51IBF1915">#REF!</definedName>
    <definedName name="i51IBF1916">#REF!</definedName>
    <definedName name="i51IBF1917">#REF!</definedName>
    <definedName name="i51IBH1015">#REF!</definedName>
    <definedName name="i51IBH1016">#REF!</definedName>
    <definedName name="i51IBH1017">#REF!</definedName>
    <definedName name="i51IBH1915">#REF!</definedName>
    <definedName name="i51IBH1916">#REF!</definedName>
    <definedName name="i51IBH1917">#REF!</definedName>
    <definedName name="i51ICF1013">#REF!</definedName>
    <definedName name="i51ICF1014">#REF!</definedName>
    <definedName name="i51ICF1015">#REF!</definedName>
    <definedName name="i51ICF1913">#REF!</definedName>
    <definedName name="i51ICF1914">#REF!</definedName>
    <definedName name="i51ICF1915">#REF!</definedName>
    <definedName name="i51ICH1013">#REF!</definedName>
    <definedName name="i51ICH1014">#REF!</definedName>
    <definedName name="i51ICH1015">#REF!</definedName>
    <definedName name="i51ICH1913">#REF!</definedName>
    <definedName name="i51ICH1914">#REF!</definedName>
    <definedName name="i51ICH1915">#REF!</definedName>
    <definedName name="i51IDF1011">#REF!</definedName>
    <definedName name="i51IDF1012">#REF!</definedName>
    <definedName name="i51IDF1013">#REF!</definedName>
    <definedName name="i51IDF1911">#REF!</definedName>
    <definedName name="i51IDF1912">#REF!</definedName>
    <definedName name="i51IDF1913">#REF!</definedName>
    <definedName name="i51IDH1011">#REF!</definedName>
    <definedName name="i51IDH1012">#REF!</definedName>
    <definedName name="i51IDH1013">#REF!</definedName>
    <definedName name="i51IDH1911">#REF!</definedName>
    <definedName name="i51IDH1912">#REF!</definedName>
    <definedName name="i51IDH1913">#REF!</definedName>
    <definedName name="i51IEF1010">#REF!</definedName>
    <definedName name="i51IEF1011">#REF!</definedName>
    <definedName name="i51IEF1012">#REF!</definedName>
    <definedName name="i51IEF1910">#REF!</definedName>
    <definedName name="i51IEF1911">#REF!</definedName>
    <definedName name="i51IEF1912">#REF!</definedName>
    <definedName name="i51IEH1010">#REF!</definedName>
    <definedName name="i51IEH1011">#REF!</definedName>
    <definedName name="i51IEH1012">#REF!</definedName>
    <definedName name="i51IEH1910">#REF!</definedName>
    <definedName name="i51IEH1911">#REF!</definedName>
    <definedName name="i51IEH1912">#REF!</definedName>
    <definedName name="i51IFF1009">#REF!</definedName>
    <definedName name="i51IFF1010">#REF!</definedName>
    <definedName name="i51IFF1011">#REF!</definedName>
    <definedName name="i51IFF1909">#REF!</definedName>
    <definedName name="i51IFF1910">#REF!</definedName>
    <definedName name="i51IFF1911">#REF!</definedName>
    <definedName name="i51IFH1009">#REF!</definedName>
    <definedName name="i51IFH1010">#REF!</definedName>
    <definedName name="i51IFH1011">#REF!</definedName>
    <definedName name="i51IFH1909">#REF!</definedName>
    <definedName name="i51IFH1910">#REF!</definedName>
    <definedName name="i51IFH1911">#REF!</definedName>
    <definedName name="i51IGF1007">#REF!</definedName>
    <definedName name="i51IGF1008">#REF!</definedName>
    <definedName name="i51IGF1009">#REF!</definedName>
    <definedName name="i51IGF1907">#REF!</definedName>
    <definedName name="i51IGF1908">#REF!</definedName>
    <definedName name="i51IGF1909">#REF!</definedName>
    <definedName name="i51IGH1007">#REF!</definedName>
    <definedName name="i51IGH1008">#REF!</definedName>
    <definedName name="i51IGH1009">#REF!</definedName>
    <definedName name="i51IGH1907">#REF!</definedName>
    <definedName name="i51IGH1908">#REF!</definedName>
    <definedName name="i51IGH1909">#REF!</definedName>
    <definedName name="i51IHF1003">#REF!</definedName>
    <definedName name="i51IHF1004">#REF!</definedName>
    <definedName name="i51IHF1005">#REF!</definedName>
    <definedName name="i51IHF1006">#REF!</definedName>
    <definedName name="i51IHF1007">#REF!</definedName>
    <definedName name="i51IHF1903">#REF!</definedName>
    <definedName name="i51IHF1904">#REF!</definedName>
    <definedName name="i51IHF1905">#REF!</definedName>
    <definedName name="i51IHF1906">#REF!</definedName>
    <definedName name="i51IHF1907">#REF!</definedName>
    <definedName name="i51IHH1003">#REF!</definedName>
    <definedName name="i51IHH1004">#REF!</definedName>
    <definedName name="i51IHH1005">#REF!</definedName>
    <definedName name="i51IHH1006">#REF!</definedName>
    <definedName name="i51IHH1007">#REF!</definedName>
    <definedName name="i51IHH1903">#REF!</definedName>
    <definedName name="i51IHH1904">#REF!</definedName>
    <definedName name="i51IHH1905">#REF!</definedName>
    <definedName name="i51IHH1906">#REF!</definedName>
    <definedName name="i51IHH1907">#REF!</definedName>
    <definedName name="i51IIF1001">#REF!</definedName>
    <definedName name="i51IIF1002">#REF!</definedName>
    <definedName name="i51IIF1003">#REF!</definedName>
    <definedName name="i51IIF1004">#REF!</definedName>
    <definedName name="i51IIF1901">#REF!</definedName>
    <definedName name="i51IIF1902">#REF!</definedName>
    <definedName name="i51IIF1903">#REF!</definedName>
    <definedName name="i51IIF1904">#REF!</definedName>
    <definedName name="i51IIH1001">#REF!</definedName>
    <definedName name="i51IIH1002">#REF!</definedName>
    <definedName name="i51IIH1003">#REF!</definedName>
    <definedName name="i51IIH1004">#REF!</definedName>
    <definedName name="i51IIH1901">#REF!</definedName>
    <definedName name="i51IIH1902">#REF!</definedName>
    <definedName name="i51IIH1903">#REF!</definedName>
    <definedName name="i51IIH1904">#REF!</definedName>
    <definedName name="i51IXF1020">#REF!</definedName>
    <definedName name="i51IXF1021">#REF!</definedName>
    <definedName name="i51IXF1022">#REF!</definedName>
    <definedName name="i51IXF1023">#REF!</definedName>
    <definedName name="i51IXF1024">#REF!</definedName>
    <definedName name="i51IXF1025">#REF!</definedName>
    <definedName name="i51IXF1026">#REF!</definedName>
    <definedName name="i51IXF1098">#REF!</definedName>
    <definedName name="i51IXF1099">#REF!</definedName>
    <definedName name="i51IXF1920">#REF!</definedName>
    <definedName name="i51IXF1921">#REF!</definedName>
    <definedName name="i51IXF1922">#REF!</definedName>
    <definedName name="i51IXF1923">#REF!</definedName>
    <definedName name="i51IXF1924">#REF!</definedName>
    <definedName name="i51IXF1925">#REF!</definedName>
    <definedName name="i51IXF1926">#REF!</definedName>
    <definedName name="i51IXF1998">#REF!</definedName>
    <definedName name="i51IXF1999">#REF!</definedName>
    <definedName name="i51IXH1020">#REF!</definedName>
    <definedName name="i51IXH1021">#REF!</definedName>
    <definedName name="i51IXH1022">#REF!</definedName>
    <definedName name="i51IXH1023">#REF!</definedName>
    <definedName name="i51IXH1024">#REF!</definedName>
    <definedName name="i51IXH1025">#REF!</definedName>
    <definedName name="i51IXH1026">#REF!</definedName>
    <definedName name="i51IXH1098">#REF!</definedName>
    <definedName name="i51IXH1099">#REF!</definedName>
    <definedName name="i51IXH1920">#REF!</definedName>
    <definedName name="i51IXH1921">#REF!</definedName>
    <definedName name="i51IXH1922">#REF!</definedName>
    <definedName name="i51IXH1923">#REF!</definedName>
    <definedName name="i51IXH1924">#REF!</definedName>
    <definedName name="i51IXH1925">#REF!</definedName>
    <definedName name="i51IXH1926">#REF!</definedName>
    <definedName name="i51IXH1998">#REF!</definedName>
    <definedName name="i51IXH1999">#REF!</definedName>
    <definedName name="i551AF1100">#REF!</definedName>
    <definedName name="i551AF1117">#REF!</definedName>
    <definedName name="i551AF1118">#REF!</definedName>
    <definedName name="i551AF1119">#REF!</definedName>
    <definedName name="i551AF1200">#REF!</definedName>
    <definedName name="i551AF1217">#REF!</definedName>
    <definedName name="i551AF1218">#REF!</definedName>
    <definedName name="i551AF1219">#REF!</definedName>
    <definedName name="i551AF1317">#REF!</definedName>
    <definedName name="i551AF1318">#REF!</definedName>
    <definedName name="i551AF1319">#REF!</definedName>
    <definedName name="i551AH1100">#REF!</definedName>
    <definedName name="i551AH1117">#REF!</definedName>
    <definedName name="i551AH1118">#REF!</definedName>
    <definedName name="i551AH1119">#REF!</definedName>
    <definedName name="i551AH1200">#REF!</definedName>
    <definedName name="i551AH1217">#REF!</definedName>
    <definedName name="i551AH1218">#REF!</definedName>
    <definedName name="i551AH1219">#REF!</definedName>
    <definedName name="i551AH1317">#REF!</definedName>
    <definedName name="i551AH1318">#REF!</definedName>
    <definedName name="i551AH1319">#REF!</definedName>
    <definedName name="i551BF1100">#REF!</definedName>
    <definedName name="i551BF1115">#REF!</definedName>
    <definedName name="i551BF1116">#REF!</definedName>
    <definedName name="i551BF1117">#REF!</definedName>
    <definedName name="i551BF1200">#REF!</definedName>
    <definedName name="i551BF1215">#REF!</definedName>
    <definedName name="i551BF1216">#REF!</definedName>
    <definedName name="i551BF1217">#REF!</definedName>
    <definedName name="i551BF1315">#REF!</definedName>
    <definedName name="i551BF1316">#REF!</definedName>
    <definedName name="i551BF1317">#REF!</definedName>
    <definedName name="i551BH1100">#REF!</definedName>
    <definedName name="i551BH1115">#REF!</definedName>
    <definedName name="i551BH1116">#REF!</definedName>
    <definedName name="i551BH1117">#REF!</definedName>
    <definedName name="i551BH1200">#REF!</definedName>
    <definedName name="i551BH1215">#REF!</definedName>
    <definedName name="i551BH1216">#REF!</definedName>
    <definedName name="i551BH1217">#REF!</definedName>
    <definedName name="i551BH1315">#REF!</definedName>
    <definedName name="i551BH1316">#REF!</definedName>
    <definedName name="i551BH1317">#REF!</definedName>
    <definedName name="i551CF1100">#REF!</definedName>
    <definedName name="i551CF1113">#REF!</definedName>
    <definedName name="i551CF1114">#REF!</definedName>
    <definedName name="i551CF1115">#REF!</definedName>
    <definedName name="i551CF1200">#REF!</definedName>
    <definedName name="i551CF1213">#REF!</definedName>
    <definedName name="i551CF1214">#REF!</definedName>
    <definedName name="i551CF1215">#REF!</definedName>
    <definedName name="i551CF1313">#REF!</definedName>
    <definedName name="i551CF1314">#REF!</definedName>
    <definedName name="i551CF1315">#REF!</definedName>
    <definedName name="i551CH1100">#REF!</definedName>
    <definedName name="i551CH1113">#REF!</definedName>
    <definedName name="i551CH1114">#REF!</definedName>
    <definedName name="i551CH1115">#REF!</definedName>
    <definedName name="i551CH1200">#REF!</definedName>
    <definedName name="i551CH1213">#REF!</definedName>
    <definedName name="i551CH1214">#REF!</definedName>
    <definedName name="i551CH1215">#REF!</definedName>
    <definedName name="i551CH1313">#REF!</definedName>
    <definedName name="i551CH1314">#REF!</definedName>
    <definedName name="i551CH1315">#REF!</definedName>
    <definedName name="i551DF1100">#REF!</definedName>
    <definedName name="i551DF1111">#REF!</definedName>
    <definedName name="i551DF1112">#REF!</definedName>
    <definedName name="i551DF1113">#REF!</definedName>
    <definedName name="i551DF1200">#REF!</definedName>
    <definedName name="i551DF1211">#REF!</definedName>
    <definedName name="i551DF1212">#REF!</definedName>
    <definedName name="i551DF1213">#REF!</definedName>
    <definedName name="i551DF1311">#REF!</definedName>
    <definedName name="i551DF1312">#REF!</definedName>
    <definedName name="i551DF1313">#REF!</definedName>
    <definedName name="i551DH1100">#REF!</definedName>
    <definedName name="i551DH1111">#REF!</definedName>
    <definedName name="i551DH1112">#REF!</definedName>
    <definedName name="i551DH1113">#REF!</definedName>
    <definedName name="i551DH1200">#REF!</definedName>
    <definedName name="i551DH1211">#REF!</definedName>
    <definedName name="i551DH1212">#REF!</definedName>
    <definedName name="i551DH1213">#REF!</definedName>
    <definedName name="i551DH1311">#REF!</definedName>
    <definedName name="i551DH1312">#REF!</definedName>
    <definedName name="i551DH1313">#REF!</definedName>
    <definedName name="i551EF1100">#REF!</definedName>
    <definedName name="i551EF1110">#REF!</definedName>
    <definedName name="i551EF1111">#REF!</definedName>
    <definedName name="i551EF1112">#REF!</definedName>
    <definedName name="i551EF1200">#REF!</definedName>
    <definedName name="i551EF1210">#REF!</definedName>
    <definedName name="i551EF1211">#REF!</definedName>
    <definedName name="i551EF1212">#REF!</definedName>
    <definedName name="i551EF1310">#REF!</definedName>
    <definedName name="i551EF1311">#REF!</definedName>
    <definedName name="i551EF1312">#REF!</definedName>
    <definedName name="i551EH1100">#REF!</definedName>
    <definedName name="i551EH1110">#REF!</definedName>
    <definedName name="i551EH1111">#REF!</definedName>
    <definedName name="i551EH1112">#REF!</definedName>
    <definedName name="i551EH1200">#REF!</definedName>
    <definedName name="i551EH1210">#REF!</definedName>
    <definedName name="i551EH1211">#REF!</definedName>
    <definedName name="i551EH1212">#REF!</definedName>
    <definedName name="i551EH1310">#REF!</definedName>
    <definedName name="i551EH1311">#REF!</definedName>
    <definedName name="i551EH1312">#REF!</definedName>
    <definedName name="i551FF1100">#REF!</definedName>
    <definedName name="i551FF1109">#REF!</definedName>
    <definedName name="i551FF1110">#REF!</definedName>
    <definedName name="i551FF1111">#REF!</definedName>
    <definedName name="i551FF1200">#REF!</definedName>
    <definedName name="i551FF1209">#REF!</definedName>
    <definedName name="i551FF1210">#REF!</definedName>
    <definedName name="i551FF1211">#REF!</definedName>
    <definedName name="i551FF1309">#REF!</definedName>
    <definedName name="i551FF1310">#REF!</definedName>
    <definedName name="i551FF1311">#REF!</definedName>
    <definedName name="i551FH1100">#REF!</definedName>
    <definedName name="i551FH1109">#REF!</definedName>
    <definedName name="i551FH1110">#REF!</definedName>
    <definedName name="i551FH1111">#REF!</definedName>
    <definedName name="i551FH1200">#REF!</definedName>
    <definedName name="i551FH1209">#REF!</definedName>
    <definedName name="i551FH1210">#REF!</definedName>
    <definedName name="i551FH1211">#REF!</definedName>
    <definedName name="i551FH1309">#REF!</definedName>
    <definedName name="i551FH1310">#REF!</definedName>
    <definedName name="i551FH1311">#REF!</definedName>
    <definedName name="i551GF1100">#REF!</definedName>
    <definedName name="i551GF1107">#REF!</definedName>
    <definedName name="i551GF1108">#REF!</definedName>
    <definedName name="i551GF1109">#REF!</definedName>
    <definedName name="i551GF1200">#REF!</definedName>
    <definedName name="i551GF1207">#REF!</definedName>
    <definedName name="i551GF1208">#REF!</definedName>
    <definedName name="i551GF1209">#REF!</definedName>
    <definedName name="i551GF1307">#REF!</definedName>
    <definedName name="i551GF1308">#REF!</definedName>
    <definedName name="i551GF1309">#REF!</definedName>
    <definedName name="i551GH1100">#REF!</definedName>
    <definedName name="i551GH1107">#REF!</definedName>
    <definedName name="i551GH1108">#REF!</definedName>
    <definedName name="i551GH1109">#REF!</definedName>
    <definedName name="i551GH1200">#REF!</definedName>
    <definedName name="i551GH1207">#REF!</definedName>
    <definedName name="i551GH1208">#REF!</definedName>
    <definedName name="i551GH1209">#REF!</definedName>
    <definedName name="i551GH1307">#REF!</definedName>
    <definedName name="i551GH1308">#REF!</definedName>
    <definedName name="i551GH1309">#REF!</definedName>
    <definedName name="i551HF1100">#REF!</definedName>
    <definedName name="i551HF1103">#REF!</definedName>
    <definedName name="i551HF1104">#REF!</definedName>
    <definedName name="i551HF1105">#REF!</definedName>
    <definedName name="i551HF1106">#REF!</definedName>
    <definedName name="i551HF1107">#REF!</definedName>
    <definedName name="i551HF1200">#REF!</definedName>
    <definedName name="i551HF1203">#REF!</definedName>
    <definedName name="i551HF1204">#REF!</definedName>
    <definedName name="i551HF1205">#REF!</definedName>
    <definedName name="i551HF1206">#REF!</definedName>
    <definedName name="i551HF1207">#REF!</definedName>
    <definedName name="i551HF1303">#REF!</definedName>
    <definedName name="i551HF1304">#REF!</definedName>
    <definedName name="i551HF1305">#REF!</definedName>
    <definedName name="i551HF1306">#REF!</definedName>
    <definedName name="i551HF1307">#REF!</definedName>
    <definedName name="i551HH1100">#REF!</definedName>
    <definedName name="i551HH1103">#REF!</definedName>
    <definedName name="i551HH1104">#REF!</definedName>
    <definedName name="i551HH1105">#REF!</definedName>
    <definedName name="i551HH1106">#REF!</definedName>
    <definedName name="i551HH1107">#REF!</definedName>
    <definedName name="i551HH1200">#REF!</definedName>
    <definedName name="i551HH1203">#REF!</definedName>
    <definedName name="i551HH1204">#REF!</definedName>
    <definedName name="i551HH1205">#REF!</definedName>
    <definedName name="i551HH1206">#REF!</definedName>
    <definedName name="i551HH1207">#REF!</definedName>
    <definedName name="i551HH1303">#REF!</definedName>
    <definedName name="i551HH1304">#REF!</definedName>
    <definedName name="i551HH1305">#REF!</definedName>
    <definedName name="i551HH1306">#REF!</definedName>
    <definedName name="i551HH1307">#REF!</definedName>
    <definedName name="i551IF1100">#REF!</definedName>
    <definedName name="i551IF1101">#REF!</definedName>
    <definedName name="i551IF1102">#REF!</definedName>
    <definedName name="i551IF1103">#REF!</definedName>
    <definedName name="i551IF1104">#REF!</definedName>
    <definedName name="i551IF1200">#REF!</definedName>
    <definedName name="i551IF1201">#REF!</definedName>
    <definedName name="i551IF1202">#REF!</definedName>
    <definedName name="i551IF1203">#REF!</definedName>
    <definedName name="i551IF1204">#REF!</definedName>
    <definedName name="i551IF1301">#REF!</definedName>
    <definedName name="i551IF1302">#REF!</definedName>
    <definedName name="i551IF1303">#REF!</definedName>
    <definedName name="i551IF1304">#REF!</definedName>
    <definedName name="i551IH1100">#REF!</definedName>
    <definedName name="i551IH1101">#REF!</definedName>
    <definedName name="i551IH1102">#REF!</definedName>
    <definedName name="i551IH1103">#REF!</definedName>
    <definedName name="i551IH1104">#REF!</definedName>
    <definedName name="i551IH1200">#REF!</definedName>
    <definedName name="i551IH1201">#REF!</definedName>
    <definedName name="i551IH1202">#REF!</definedName>
    <definedName name="i551IH1203">#REF!</definedName>
    <definedName name="i551IH1204">#REF!</definedName>
    <definedName name="i551IH1301">#REF!</definedName>
    <definedName name="i551IH1302">#REF!</definedName>
    <definedName name="i551IH1303">#REF!</definedName>
    <definedName name="i551IH1304">#REF!</definedName>
    <definedName name="i551XF1100">#REF!</definedName>
    <definedName name="i551XF1120">#REF!</definedName>
    <definedName name="i551XF1121">#REF!</definedName>
    <definedName name="i551XF1122">#REF!</definedName>
    <definedName name="i551XF1123">#REF!</definedName>
    <definedName name="i551XF1124">#REF!</definedName>
    <definedName name="i551XF1125">#REF!</definedName>
    <definedName name="i551XF1126">#REF!</definedName>
    <definedName name="i551XF1198">#REF!</definedName>
    <definedName name="i551XF1199">#REF!</definedName>
    <definedName name="i551XF1200">#REF!</definedName>
    <definedName name="i551XF1220">#REF!</definedName>
    <definedName name="i551XF1221">#REF!</definedName>
    <definedName name="i551XF1222">#REF!</definedName>
    <definedName name="i551XF1223">#REF!</definedName>
    <definedName name="i551XF1224">#REF!</definedName>
    <definedName name="i551XF1225">#REF!</definedName>
    <definedName name="i551XF1226">#REF!</definedName>
    <definedName name="i551XF1298">#REF!</definedName>
    <definedName name="i551XF1299">#REF!</definedName>
    <definedName name="i551XF1320">#REF!</definedName>
    <definedName name="i551XF1321">#REF!</definedName>
    <definedName name="i551XF1322">#REF!</definedName>
    <definedName name="i551XF1323">#REF!</definedName>
    <definedName name="i551XF1324">#REF!</definedName>
    <definedName name="i551XF1325">#REF!</definedName>
    <definedName name="i551XF1326">#REF!</definedName>
    <definedName name="i551XF1398">#REF!</definedName>
    <definedName name="i551XF1399">#REF!</definedName>
    <definedName name="i551XH1100">#REF!</definedName>
    <definedName name="i551XH1120">#REF!</definedName>
    <definedName name="i551XH1121">#REF!</definedName>
    <definedName name="i551XH1122">#REF!</definedName>
    <definedName name="i551XH1123">#REF!</definedName>
    <definedName name="i551XH1124">#REF!</definedName>
    <definedName name="i551XH1125">#REF!</definedName>
    <definedName name="i551XH1126">#REF!</definedName>
    <definedName name="i551XH1198">#REF!</definedName>
    <definedName name="i551XH1199">#REF!</definedName>
    <definedName name="i551XH1200">#REF!</definedName>
    <definedName name="i551XH1220">#REF!</definedName>
    <definedName name="i551XH1221">#REF!</definedName>
    <definedName name="i551XH1222">#REF!</definedName>
    <definedName name="i551XH1223">#REF!</definedName>
    <definedName name="i551XH1224">#REF!</definedName>
    <definedName name="i551XH1225">#REF!</definedName>
    <definedName name="i551XH1226">#REF!</definedName>
    <definedName name="i551XH1298">#REF!</definedName>
    <definedName name="i551XH1299">#REF!</definedName>
    <definedName name="i551XH1320">#REF!</definedName>
    <definedName name="i551XH1321">#REF!</definedName>
    <definedName name="i551XH1322">#REF!</definedName>
    <definedName name="i551XH1323">#REF!</definedName>
    <definedName name="i551XH1324">#REF!</definedName>
    <definedName name="i551XH1325">#REF!</definedName>
    <definedName name="i551XH1326">#REF!</definedName>
    <definedName name="i551XH1398">#REF!</definedName>
    <definedName name="i551XH1399">#REF!</definedName>
    <definedName name="_xlnm.Print_Area" localSheetId="2">'1- écart rémunération'!$A$1:$K$33</definedName>
    <definedName name="_xlnm.Print_Area" localSheetId="3">'2- écart augmentations'!$A$1:$M$20</definedName>
    <definedName name="_xlnm.Print_Area" localSheetId="4">'3- AI maternité'!$A$1:$M$14</definedName>
    <definedName name="_xlnm.Print_Area" localSheetId="5">'4- 10 + hautes rému'!$A$1:$M$12</definedName>
    <definedName name="_xlnm.Print_Area" localSheetId="7">barèmes!$B$2:$L$26</definedName>
    <definedName name="_xlnm.Print_Area" localSheetId="1">'BDESE (article R2312-8 CT)'!$A$95:$X$128</definedName>
    <definedName name="_xlnm.Print_Area" localSheetId="6">index!$A$1:$G$15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K15" i="1"/>
  <c r="K27" i="1"/>
  <c r="H27" i="1"/>
  <c r="H26" i="1"/>
  <c r="H122" i="1"/>
  <c r="H126" i="1"/>
  <c r="H127" i="1"/>
  <c r="F127" i="1"/>
  <c r="D127" i="1"/>
  <c r="F118" i="1"/>
  <c r="F126" i="1"/>
  <c r="D122" i="1"/>
  <c r="D118" i="1"/>
  <c r="D102" i="1"/>
  <c r="X83" i="1" l="1"/>
  <c r="X84" i="1"/>
  <c r="X85" i="1"/>
  <c r="X86" i="1"/>
  <c r="X87" i="1"/>
  <c r="X82" i="1"/>
  <c r="Y70" i="1"/>
  <c r="X70" i="1"/>
  <c r="X53" i="1"/>
  <c r="Y41" i="1"/>
  <c r="X16" i="1"/>
  <c r="Y15" i="1"/>
  <c r="X15" i="1"/>
  <c r="Y10" i="1"/>
  <c r="Y11" i="1"/>
  <c r="Y12" i="1"/>
  <c r="Y9" i="1"/>
  <c r="X10" i="1"/>
  <c r="X11" i="1"/>
  <c r="X12" i="1"/>
  <c r="X9" i="1"/>
  <c r="X8" i="1"/>
  <c r="W6" i="1"/>
  <c r="W5" i="1"/>
  <c r="V4" i="1"/>
  <c r="Y4" i="1" s="1"/>
  <c r="U4" i="1"/>
  <c r="X4" i="1" s="1"/>
  <c r="T6" i="1"/>
  <c r="T5" i="1"/>
  <c r="S4" i="1"/>
  <c r="R4" i="1"/>
  <c r="T4" i="1" s="1"/>
  <c r="Q6" i="1"/>
  <c r="Q5" i="1"/>
  <c r="P4" i="1"/>
  <c r="O4" i="1"/>
  <c r="Q4" i="1" s="1"/>
  <c r="Y6" i="1"/>
  <c r="X6" i="1"/>
  <c r="Y5" i="1"/>
  <c r="X5" i="1"/>
  <c r="G127" i="1"/>
  <c r="G122" i="1"/>
  <c r="G118" i="1"/>
  <c r="E118" i="1"/>
  <c r="Y90" i="1"/>
  <c r="Y91" i="1"/>
  <c r="Y92" i="1"/>
  <c r="X90" i="1"/>
  <c r="X91" i="1"/>
  <c r="X92" i="1"/>
  <c r="Y89" i="1"/>
  <c r="X89" i="1"/>
  <c r="Y83" i="1"/>
  <c r="Y84" i="1"/>
  <c r="Y85" i="1"/>
  <c r="Y86" i="1"/>
  <c r="Y87" i="1"/>
  <c r="Y82" i="1"/>
  <c r="Y79" i="1"/>
  <c r="Y80" i="1"/>
  <c r="X79" i="1"/>
  <c r="X80" i="1"/>
  <c r="Y78" i="1"/>
  <c r="X78" i="1"/>
  <c r="Y71" i="1"/>
  <c r="Y72" i="1"/>
  <c r="Y73" i="1"/>
  <c r="Y74" i="1"/>
  <c r="Y75" i="1"/>
  <c r="Y76" i="1"/>
  <c r="X71" i="1"/>
  <c r="X72" i="1"/>
  <c r="X73" i="1"/>
  <c r="X74" i="1"/>
  <c r="X75" i="1"/>
  <c r="X76" i="1"/>
  <c r="Z66" i="1"/>
  <c r="Y66" i="1"/>
  <c r="X66" i="1"/>
  <c r="Y54" i="1"/>
  <c r="Y55" i="1"/>
  <c r="Y56" i="1"/>
  <c r="Y57" i="1"/>
  <c r="Y58" i="1"/>
  <c r="Y59" i="1"/>
  <c r="Y60" i="1"/>
  <c r="Y61" i="1"/>
  <c r="Y62" i="1"/>
  <c r="Y63" i="1"/>
  <c r="Y64" i="1"/>
  <c r="X54" i="1"/>
  <c r="X55" i="1"/>
  <c r="X56" i="1"/>
  <c r="X57" i="1"/>
  <c r="X58" i="1"/>
  <c r="X59" i="1"/>
  <c r="X60" i="1"/>
  <c r="X61" i="1"/>
  <c r="X62" i="1"/>
  <c r="X63" i="1"/>
  <c r="X64" i="1"/>
  <c r="Y53" i="1"/>
  <c r="W66" i="1"/>
  <c r="W64" i="1"/>
  <c r="W63" i="1"/>
  <c r="W62" i="1"/>
  <c r="W61" i="1"/>
  <c r="W60" i="1"/>
  <c r="W59" i="1"/>
  <c r="W58" i="1"/>
  <c r="W57" i="1"/>
  <c r="W56" i="1"/>
  <c r="W55" i="1"/>
  <c r="W54" i="1"/>
  <c r="V53" i="1"/>
  <c r="U53" i="1"/>
  <c r="W53" i="1" s="1"/>
  <c r="Q66" i="1"/>
  <c r="Q64" i="1"/>
  <c r="Q63" i="1"/>
  <c r="Q62" i="1"/>
  <c r="Q61" i="1"/>
  <c r="Q60" i="1"/>
  <c r="Q59" i="1"/>
  <c r="Q58" i="1"/>
  <c r="Q57" i="1"/>
  <c r="Q56" i="1"/>
  <c r="Q55" i="1"/>
  <c r="Q54" i="1"/>
  <c r="P53" i="1"/>
  <c r="O53" i="1"/>
  <c r="Q53" i="1" s="1"/>
  <c r="Y42" i="1"/>
  <c r="Y43" i="1"/>
  <c r="Y44" i="1"/>
  <c r="X42" i="1"/>
  <c r="X43" i="1"/>
  <c r="X44" i="1"/>
  <c r="X41" i="1"/>
  <c r="Y36" i="1"/>
  <c r="Y37" i="1"/>
  <c r="Y38" i="1"/>
  <c r="Y39" i="1"/>
  <c r="X36" i="1"/>
  <c r="X37" i="1"/>
  <c r="X38" i="1"/>
  <c r="X39" i="1"/>
  <c r="Y35" i="1"/>
  <c r="X35" i="1"/>
  <c r="Y27" i="1"/>
  <c r="Y28" i="1"/>
  <c r="Y29" i="1"/>
  <c r="Y30" i="1"/>
  <c r="Y31" i="1"/>
  <c r="Y32" i="1"/>
  <c r="X27" i="1"/>
  <c r="X28" i="1"/>
  <c r="X29" i="1"/>
  <c r="X30" i="1"/>
  <c r="X31" i="1"/>
  <c r="X32" i="1"/>
  <c r="Y26" i="1"/>
  <c r="X26" i="1"/>
  <c r="Y16" i="1"/>
  <c r="Y17" i="1"/>
  <c r="Y18" i="1"/>
  <c r="Y19" i="1"/>
  <c r="Y20" i="1"/>
  <c r="Y21" i="1"/>
  <c r="Y22" i="1"/>
  <c r="X17" i="1"/>
  <c r="X18" i="1"/>
  <c r="X19" i="1"/>
  <c r="X20" i="1"/>
  <c r="X21" i="1"/>
  <c r="X22" i="1"/>
  <c r="Z15" i="1"/>
  <c r="D126" i="1"/>
  <c r="E124" i="1" s="1"/>
  <c r="G124" i="1"/>
  <c r="F122" i="1"/>
  <c r="G121" i="1" s="1"/>
  <c r="E121" i="1"/>
  <c r="H125" i="1"/>
  <c r="I125" i="1" s="1"/>
  <c r="H124" i="1"/>
  <c r="I124" i="1" s="1"/>
  <c r="H123" i="1"/>
  <c r="I123" i="1" s="1"/>
  <c r="H121" i="1"/>
  <c r="I121" i="1" s="1"/>
  <c r="H120" i="1"/>
  <c r="I120" i="1" s="1"/>
  <c r="H119" i="1"/>
  <c r="I119" i="1" s="1"/>
  <c r="W92" i="1"/>
  <c r="W91" i="1"/>
  <c r="W90" i="1"/>
  <c r="V89" i="1"/>
  <c r="U89" i="1"/>
  <c r="Q92" i="1"/>
  <c r="Q91" i="1"/>
  <c r="Q90" i="1"/>
  <c r="P89" i="1"/>
  <c r="O89" i="1"/>
  <c r="Q89" i="1" s="1"/>
  <c r="W87" i="1"/>
  <c r="W86" i="1"/>
  <c r="W85" i="1"/>
  <c r="W84" i="1"/>
  <c r="V83" i="1"/>
  <c r="U83" i="1"/>
  <c r="W82" i="1"/>
  <c r="T87" i="1"/>
  <c r="T86" i="1"/>
  <c r="T85" i="1"/>
  <c r="T84" i="1"/>
  <c r="S83" i="1"/>
  <c r="R83" i="1"/>
  <c r="T82" i="1"/>
  <c r="Q87" i="1"/>
  <c r="Q86" i="1"/>
  <c r="Q85" i="1"/>
  <c r="Q84" i="1"/>
  <c r="P83" i="1"/>
  <c r="O83" i="1"/>
  <c r="Q82" i="1"/>
  <c r="W80" i="1"/>
  <c r="W79" i="1"/>
  <c r="V78" i="1"/>
  <c r="U78" i="1"/>
  <c r="Q80" i="1"/>
  <c r="Q79" i="1"/>
  <c r="P78" i="1"/>
  <c r="O78" i="1"/>
  <c r="Q76" i="1"/>
  <c r="Q75" i="1"/>
  <c r="Q74" i="1"/>
  <c r="Q73" i="1"/>
  <c r="Q72" i="1"/>
  <c r="Q71" i="1"/>
  <c r="P70" i="1"/>
  <c r="O70" i="1"/>
  <c r="W76" i="1"/>
  <c r="W75" i="1"/>
  <c r="W74" i="1"/>
  <c r="W73" i="1"/>
  <c r="W72" i="1"/>
  <c r="W71" i="1"/>
  <c r="V70" i="1"/>
  <c r="U70" i="1"/>
  <c r="W44" i="1"/>
  <c r="W43" i="1"/>
  <c r="W42" i="1"/>
  <c r="V41" i="1"/>
  <c r="U41" i="1"/>
  <c r="Q44" i="1"/>
  <c r="Q43" i="1"/>
  <c r="Q42" i="1"/>
  <c r="P41" i="1"/>
  <c r="O41" i="1"/>
  <c r="Q39" i="1"/>
  <c r="Q38" i="1"/>
  <c r="Q37" i="1"/>
  <c r="Q36" i="1"/>
  <c r="P35" i="1"/>
  <c r="O35" i="1"/>
  <c r="W39" i="1"/>
  <c r="W38" i="1"/>
  <c r="W37" i="1"/>
  <c r="W36" i="1"/>
  <c r="V35" i="1"/>
  <c r="U35" i="1"/>
  <c r="W32" i="1"/>
  <c r="W31" i="1"/>
  <c r="W30" i="1"/>
  <c r="W29" i="1"/>
  <c r="W28" i="1"/>
  <c r="W27" i="1"/>
  <c r="V26" i="1"/>
  <c r="U26" i="1"/>
  <c r="Q32" i="1"/>
  <c r="Q31" i="1"/>
  <c r="Q30" i="1"/>
  <c r="Q29" i="1"/>
  <c r="Q28" i="1"/>
  <c r="Q27" i="1"/>
  <c r="P26" i="1"/>
  <c r="O26" i="1"/>
  <c r="W22" i="1"/>
  <c r="W21" i="1"/>
  <c r="W20" i="1"/>
  <c r="W19" i="1"/>
  <c r="W18" i="1"/>
  <c r="W17" i="1"/>
  <c r="W16" i="1"/>
  <c r="V15" i="1"/>
  <c r="U15" i="1"/>
  <c r="Q22" i="1"/>
  <c r="Q21" i="1"/>
  <c r="Q20" i="1"/>
  <c r="Q19" i="1"/>
  <c r="Q18" i="1"/>
  <c r="Q17" i="1"/>
  <c r="Q16" i="1"/>
  <c r="P15" i="1"/>
  <c r="O15" i="1"/>
  <c r="W12" i="1"/>
  <c r="W11" i="1"/>
  <c r="W10" i="1"/>
  <c r="W9" i="1"/>
  <c r="V8" i="1"/>
  <c r="U8" i="1"/>
  <c r="T12" i="1"/>
  <c r="T11" i="1"/>
  <c r="T10" i="1"/>
  <c r="T9" i="1"/>
  <c r="S8" i="1"/>
  <c r="R8" i="1"/>
  <c r="Q12" i="1"/>
  <c r="Q11" i="1"/>
  <c r="Q10" i="1"/>
  <c r="Q9" i="1"/>
  <c r="P8" i="1"/>
  <c r="O8" i="1"/>
  <c r="H117" i="1"/>
  <c r="I117" i="1" s="1"/>
  <c r="H116" i="1"/>
  <c r="I116" i="1" s="1"/>
  <c r="H115" i="1"/>
  <c r="I115" i="1" s="1"/>
  <c r="F106" i="1"/>
  <c r="G105" i="1" s="1"/>
  <c r="D106" i="1"/>
  <c r="H105" i="1"/>
  <c r="I105" i="1" s="1"/>
  <c r="H104" i="1"/>
  <c r="I104" i="1" s="1"/>
  <c r="H103" i="1"/>
  <c r="I103" i="1" s="1"/>
  <c r="R89" i="1"/>
  <c r="S89" i="1"/>
  <c r="S78" i="1"/>
  <c r="R78" i="1"/>
  <c r="T72" i="1"/>
  <c r="T73" i="1"/>
  <c r="T74" i="1"/>
  <c r="T75" i="1"/>
  <c r="T76" i="1"/>
  <c r="S70" i="1"/>
  <c r="R70" i="1"/>
  <c r="T71" i="1"/>
  <c r="T66" i="1"/>
  <c r="N66" i="1"/>
  <c r="K66" i="1"/>
  <c r="H66" i="1"/>
  <c r="E66" i="1"/>
  <c r="S53" i="1"/>
  <c r="R53" i="1"/>
  <c r="J53" i="1"/>
  <c r="I53" i="1"/>
  <c r="G53" i="1"/>
  <c r="F53" i="1"/>
  <c r="D53" i="1"/>
  <c r="C53" i="1"/>
  <c r="N54" i="1"/>
  <c r="N55" i="1"/>
  <c r="N56" i="1"/>
  <c r="N57" i="1"/>
  <c r="N58" i="1"/>
  <c r="N59" i="1"/>
  <c r="N60" i="1"/>
  <c r="N61" i="1"/>
  <c r="N62" i="1"/>
  <c r="N63" i="1"/>
  <c r="N64" i="1"/>
  <c r="K54" i="1"/>
  <c r="K55" i="1"/>
  <c r="K56" i="1"/>
  <c r="K57" i="1"/>
  <c r="K58" i="1"/>
  <c r="K59" i="1"/>
  <c r="K60" i="1"/>
  <c r="K61" i="1"/>
  <c r="K62" i="1"/>
  <c r="K63" i="1"/>
  <c r="K64" i="1"/>
  <c r="E54" i="1"/>
  <c r="E55" i="1"/>
  <c r="E56" i="1"/>
  <c r="E57" i="1"/>
  <c r="E58" i="1"/>
  <c r="E59" i="1"/>
  <c r="E60" i="1"/>
  <c r="E61" i="1"/>
  <c r="E62" i="1"/>
  <c r="E63" i="1"/>
  <c r="E64" i="1"/>
  <c r="S41" i="1"/>
  <c r="R41" i="1"/>
  <c r="T37" i="1"/>
  <c r="T38" i="1"/>
  <c r="T39" i="1"/>
  <c r="S35" i="1"/>
  <c r="R35" i="1"/>
  <c r="T28" i="1"/>
  <c r="T29" i="1"/>
  <c r="T30" i="1"/>
  <c r="T31" i="1"/>
  <c r="T32" i="1"/>
  <c r="N28" i="1"/>
  <c r="N29" i="1"/>
  <c r="N30" i="1"/>
  <c r="N31" i="1"/>
  <c r="N32" i="1"/>
  <c r="S26" i="1"/>
  <c r="R26" i="1"/>
  <c r="I8" i="1"/>
  <c r="H16" i="1"/>
  <c r="C15" i="1"/>
  <c r="F15" i="1"/>
  <c r="S15" i="1"/>
  <c r="R15" i="1"/>
  <c r="G15" i="1"/>
  <c r="L4" i="1"/>
  <c r="G4" i="1"/>
  <c r="D4" i="1"/>
  <c r="C4" i="1"/>
  <c r="F4" i="1"/>
  <c r="E31" i="1"/>
  <c r="H31" i="1" s="1"/>
  <c r="C26" i="1"/>
  <c r="D26" i="1"/>
  <c r="F26" i="1"/>
  <c r="I26" i="1"/>
  <c r="J26" i="1"/>
  <c r="L26" i="1"/>
  <c r="M26" i="1"/>
  <c r="E27" i="1"/>
  <c r="N27" i="1"/>
  <c r="T27" i="1"/>
  <c r="E28" i="1"/>
  <c r="H28" i="1"/>
  <c r="K28" i="1"/>
  <c r="E29" i="1"/>
  <c r="H29" i="1" s="1"/>
  <c r="K29" i="1"/>
  <c r="E30" i="1"/>
  <c r="H30" i="1"/>
  <c r="K30" i="1"/>
  <c r="E32" i="1"/>
  <c r="H32" i="1" s="1"/>
  <c r="K32" i="1"/>
  <c r="C35" i="1"/>
  <c r="D35" i="1"/>
  <c r="F35" i="1"/>
  <c r="G35" i="1"/>
  <c r="I35" i="1"/>
  <c r="J35" i="1"/>
  <c r="L35" i="1"/>
  <c r="M35" i="1"/>
  <c r="E36" i="1"/>
  <c r="H36" i="1"/>
  <c r="K36" i="1"/>
  <c r="N36" i="1"/>
  <c r="E37" i="1"/>
  <c r="H37" i="1"/>
  <c r="K37" i="1"/>
  <c r="N37" i="1"/>
  <c r="E38" i="1"/>
  <c r="H38" i="1"/>
  <c r="K38" i="1"/>
  <c r="N38" i="1"/>
  <c r="E39" i="1"/>
  <c r="H39" i="1"/>
  <c r="K39" i="1"/>
  <c r="N39" i="1"/>
  <c r="C41" i="1"/>
  <c r="D41" i="1"/>
  <c r="F41" i="1"/>
  <c r="G41" i="1"/>
  <c r="I41" i="1"/>
  <c r="J41" i="1"/>
  <c r="L41" i="1"/>
  <c r="M41" i="1"/>
  <c r="E42" i="1"/>
  <c r="H42" i="1"/>
  <c r="K42" i="1"/>
  <c r="N42" i="1"/>
  <c r="E43" i="1"/>
  <c r="H43" i="1"/>
  <c r="K43" i="1"/>
  <c r="N43" i="1"/>
  <c r="E44" i="1"/>
  <c r="H44" i="1"/>
  <c r="K44" i="1"/>
  <c r="N44" i="1"/>
  <c r="N82" i="1"/>
  <c r="K82" i="1"/>
  <c r="H82" i="1"/>
  <c r="E82" i="1"/>
  <c r="F114" i="1"/>
  <c r="G113" i="1" s="1"/>
  <c r="D114" i="1"/>
  <c r="E114" i="1" s="1"/>
  <c r="H113" i="1"/>
  <c r="I113" i="1" s="1"/>
  <c r="H112" i="1"/>
  <c r="I112" i="1" s="1"/>
  <c r="H111" i="1"/>
  <c r="I111" i="1" s="1"/>
  <c r="F110" i="1"/>
  <c r="G110" i="1" s="1"/>
  <c r="D110" i="1"/>
  <c r="E110" i="1" s="1"/>
  <c r="H109" i="1"/>
  <c r="I109" i="1" s="1"/>
  <c r="H108" i="1"/>
  <c r="I108" i="1" s="1"/>
  <c r="H107" i="1"/>
  <c r="I107" i="1" s="1"/>
  <c r="F102" i="1"/>
  <c r="H101" i="1"/>
  <c r="I101" i="1" s="1"/>
  <c r="H100" i="1"/>
  <c r="I100" i="1" s="1"/>
  <c r="H99" i="1"/>
  <c r="I99" i="1" s="1"/>
  <c r="W4" i="1" l="1"/>
  <c r="E122" i="1"/>
  <c r="E125" i="1"/>
  <c r="Q83" i="1"/>
  <c r="G119" i="1"/>
  <c r="Q15" i="1"/>
  <c r="Q70" i="1"/>
  <c r="H118" i="1"/>
  <c r="Q26" i="1"/>
  <c r="W35" i="1"/>
  <c r="G115" i="1"/>
  <c r="G125" i="1"/>
  <c r="W15" i="1"/>
  <c r="W83" i="1"/>
  <c r="E119" i="1"/>
  <c r="E120" i="1"/>
  <c r="W41" i="1"/>
  <c r="G120" i="1"/>
  <c r="E123" i="1"/>
  <c r="G123" i="1"/>
  <c r="Z73" i="1"/>
  <c r="Z72" i="1"/>
  <c r="G104" i="1"/>
  <c r="W8" i="1"/>
  <c r="W26" i="1"/>
  <c r="W89" i="1"/>
  <c r="W78" i="1"/>
  <c r="Q35" i="1"/>
  <c r="W70" i="1"/>
  <c r="Q78" i="1"/>
  <c r="T83" i="1"/>
  <c r="T8" i="1"/>
  <c r="Q8" i="1"/>
  <c r="Q41" i="1"/>
  <c r="Z75" i="1"/>
  <c r="Z32" i="1"/>
  <c r="Z74" i="1"/>
  <c r="G102" i="1"/>
  <c r="E102" i="1"/>
  <c r="E127" i="1" s="1"/>
  <c r="E104" i="1"/>
  <c r="E105" i="1"/>
  <c r="G106" i="1"/>
  <c r="G103" i="1"/>
  <c r="E106" i="1"/>
  <c r="E103" i="1"/>
  <c r="G126" i="1"/>
  <c r="G117" i="1"/>
  <c r="G116" i="1"/>
  <c r="E115" i="1"/>
  <c r="E126" i="1"/>
  <c r="E117" i="1"/>
  <c r="E116" i="1"/>
  <c r="H106" i="1"/>
  <c r="Z76" i="1"/>
  <c r="Z71" i="1"/>
  <c r="Z30" i="1"/>
  <c r="E26" i="1"/>
  <c r="Z29" i="1"/>
  <c r="Z31" i="1"/>
  <c r="Z28" i="1"/>
  <c r="Z82" i="1"/>
  <c r="Z43" i="1"/>
  <c r="Z39" i="1"/>
  <c r="T15" i="1"/>
  <c r="N26" i="1"/>
  <c r="Z27" i="1"/>
  <c r="Z36" i="1"/>
  <c r="Z37" i="1"/>
  <c r="Z38" i="1"/>
  <c r="Z42" i="1"/>
  <c r="Z44" i="1"/>
  <c r="Z6" i="1"/>
  <c r="Z5" i="1"/>
  <c r="T43" i="1"/>
  <c r="K41" i="1"/>
  <c r="K26" i="1"/>
  <c r="E41" i="1"/>
  <c r="N41" i="1"/>
  <c r="G26" i="1"/>
  <c r="E35" i="1"/>
  <c r="T44" i="1"/>
  <c r="N35" i="1"/>
  <c r="T36" i="1"/>
  <c r="H41" i="1"/>
  <c r="T42" i="1"/>
  <c r="K35" i="1"/>
  <c r="H35" i="1"/>
  <c r="H114" i="1"/>
  <c r="E111" i="1"/>
  <c r="E113" i="1"/>
  <c r="H110" i="1"/>
  <c r="E99" i="1"/>
  <c r="E100" i="1"/>
  <c r="E101" i="1"/>
  <c r="E107" i="1"/>
  <c r="E108" i="1"/>
  <c r="E109" i="1"/>
  <c r="G108" i="1"/>
  <c r="E112" i="1"/>
  <c r="G112" i="1"/>
  <c r="G107" i="1"/>
  <c r="G109" i="1"/>
  <c r="G100" i="1"/>
  <c r="H102" i="1"/>
  <c r="G99" i="1"/>
  <c r="G101" i="1"/>
  <c r="G114" i="1"/>
  <c r="G111" i="1"/>
  <c r="I127" i="1" l="1"/>
  <c r="Z35" i="1"/>
  <c r="T41" i="1"/>
  <c r="Z41" i="1"/>
  <c r="T35" i="1"/>
  <c r="C8" i="1"/>
  <c r="D15" i="1"/>
  <c r="E92" i="1"/>
  <c r="D89" i="1"/>
  <c r="C89" i="1"/>
  <c r="G89" i="1"/>
  <c r="F89" i="1"/>
  <c r="J89" i="1"/>
  <c r="I89" i="1"/>
  <c r="M89" i="1"/>
  <c r="L89" i="1"/>
  <c r="Z87" i="1"/>
  <c r="Z86" i="1"/>
  <c r="M83" i="1"/>
  <c r="L83" i="1"/>
  <c r="J83" i="1"/>
  <c r="I83" i="1"/>
  <c r="G83" i="1"/>
  <c r="F83" i="1"/>
  <c r="D83" i="1"/>
  <c r="C83" i="1"/>
  <c r="M78" i="1"/>
  <c r="L78" i="1"/>
  <c r="J78" i="1"/>
  <c r="I78" i="1"/>
  <c r="G78" i="1"/>
  <c r="F78" i="1"/>
  <c r="E79" i="1"/>
  <c r="D78" i="1"/>
  <c r="C78" i="1"/>
  <c r="N76" i="1"/>
  <c r="N75" i="1"/>
  <c r="N74" i="1"/>
  <c r="N73" i="1"/>
  <c r="N72" i="1"/>
  <c r="N71" i="1"/>
  <c r="K76" i="1"/>
  <c r="K75" i="1"/>
  <c r="K74" i="1"/>
  <c r="K73" i="1"/>
  <c r="K72" i="1"/>
  <c r="K71" i="1"/>
  <c r="H76" i="1"/>
  <c r="H75" i="1"/>
  <c r="H74" i="1"/>
  <c r="H73" i="1"/>
  <c r="H72" i="1"/>
  <c r="H71" i="1"/>
  <c r="M70" i="1"/>
  <c r="L70" i="1"/>
  <c r="J70" i="1"/>
  <c r="I70" i="1"/>
  <c r="G70" i="1"/>
  <c r="F70" i="1"/>
  <c r="E75" i="1"/>
  <c r="E71" i="1"/>
  <c r="E72" i="1"/>
  <c r="E73" i="1"/>
  <c r="E74" i="1"/>
  <c r="E76" i="1"/>
  <c r="D70" i="1"/>
  <c r="C70" i="1"/>
  <c r="Z54" i="1"/>
  <c r="M53" i="1"/>
  <c r="L53" i="1"/>
  <c r="M15" i="1"/>
  <c r="L15" i="1"/>
  <c r="J15" i="1"/>
  <c r="I15" i="1"/>
  <c r="M4" i="1"/>
  <c r="J4" i="1"/>
  <c r="I4" i="1"/>
  <c r="M8" i="1"/>
  <c r="L8" i="1"/>
  <c r="J8" i="1"/>
  <c r="G8" i="1"/>
  <c r="F8" i="1"/>
  <c r="D8" i="1"/>
  <c r="N92" i="1"/>
  <c r="N91" i="1"/>
  <c r="N90" i="1"/>
  <c r="K92" i="1"/>
  <c r="K91" i="1"/>
  <c r="K90" i="1"/>
  <c r="H92" i="1"/>
  <c r="H91" i="1"/>
  <c r="H90" i="1"/>
  <c r="E91" i="1"/>
  <c r="E90" i="1"/>
  <c r="N87" i="1"/>
  <c r="K87" i="1"/>
  <c r="H87" i="1"/>
  <c r="E87" i="1"/>
  <c r="N86" i="1"/>
  <c r="K86" i="1"/>
  <c r="H86" i="1"/>
  <c r="E86" i="1"/>
  <c r="N85" i="1"/>
  <c r="K85" i="1"/>
  <c r="H85" i="1"/>
  <c r="E85" i="1"/>
  <c r="N84" i="1"/>
  <c r="K84" i="1"/>
  <c r="H84" i="1"/>
  <c r="E84" i="1"/>
  <c r="N80" i="1"/>
  <c r="K80" i="1"/>
  <c r="H80" i="1"/>
  <c r="E80" i="1"/>
  <c r="N79" i="1"/>
  <c r="K79" i="1"/>
  <c r="H79" i="1"/>
  <c r="K12" i="1"/>
  <c r="K11" i="1"/>
  <c r="K10" i="1"/>
  <c r="K9" i="1"/>
  <c r="H12" i="1"/>
  <c r="H11" i="1"/>
  <c r="H10" i="1"/>
  <c r="H9" i="1"/>
  <c r="E12" i="1"/>
  <c r="E11" i="1"/>
  <c r="E10" i="1"/>
  <c r="E9" i="1"/>
  <c r="E6" i="1"/>
  <c r="E5" i="1"/>
  <c r="H6" i="1"/>
  <c r="H5" i="1"/>
  <c r="K6" i="1"/>
  <c r="K5" i="1"/>
  <c r="N5" i="1"/>
  <c r="N6" i="1"/>
  <c r="N12" i="1"/>
  <c r="N11" i="1"/>
  <c r="N10" i="1"/>
  <c r="N9" i="1"/>
  <c r="N17" i="1"/>
  <c r="K16" i="1"/>
  <c r="N22" i="1"/>
  <c r="N21" i="1"/>
  <c r="N20" i="1"/>
  <c r="N19" i="1"/>
  <c r="N18" i="1"/>
  <c r="N16" i="1"/>
  <c r="K22" i="1"/>
  <c r="K21" i="1"/>
  <c r="K20" i="1"/>
  <c r="K19" i="1"/>
  <c r="K18" i="1"/>
  <c r="K17" i="1"/>
  <c r="H22" i="1"/>
  <c r="H21" i="1"/>
  <c r="H20" i="1"/>
  <c r="H19" i="1"/>
  <c r="H18" i="1"/>
  <c r="H17" i="1"/>
  <c r="E22" i="1"/>
  <c r="E21" i="1"/>
  <c r="E20" i="1"/>
  <c r="E19" i="1"/>
  <c r="E18" i="1"/>
  <c r="E17" i="1"/>
  <c r="E16" i="1"/>
  <c r="Z22" i="1"/>
  <c r="Z21" i="1"/>
  <c r="Z20" i="1"/>
  <c r="Z19" i="1"/>
  <c r="Z18" i="1"/>
  <c r="Z17" i="1"/>
  <c r="Z16" i="1"/>
  <c r="N89" i="1" l="1"/>
  <c r="Z12" i="1"/>
  <c r="Z11" i="1"/>
  <c r="Z10" i="1"/>
  <c r="Z58" i="1"/>
  <c r="Z60" i="1"/>
  <c r="Z62" i="1"/>
  <c r="Z64" i="1"/>
  <c r="Z59" i="1"/>
  <c r="Z61" i="1"/>
  <c r="Z63" i="1"/>
  <c r="Z92" i="1"/>
  <c r="Z90" i="1"/>
  <c r="Z91" i="1"/>
  <c r="Z85" i="1"/>
  <c r="Z80" i="1"/>
  <c r="Z84" i="1"/>
  <c r="Z57" i="1"/>
  <c r="Z55" i="1"/>
  <c r="Z56" i="1"/>
  <c r="Z79" i="1"/>
  <c r="Y8" i="1"/>
  <c r="T26" i="1"/>
  <c r="Z26" i="1"/>
  <c r="N78" i="1"/>
  <c r="N83" i="1"/>
  <c r="E89" i="1"/>
  <c r="N53" i="1"/>
  <c r="E70" i="1"/>
  <c r="T58" i="1"/>
  <c r="T57" i="1"/>
  <c r="K89" i="1"/>
  <c r="T80" i="1"/>
  <c r="T91" i="1"/>
  <c r="N70" i="1"/>
  <c r="T60" i="1"/>
  <c r="K83" i="1"/>
  <c r="T16" i="1"/>
  <c r="E53" i="1"/>
  <c r="E78" i="1"/>
  <c r="N8" i="1"/>
  <c r="N4" i="1"/>
  <c r="T59" i="1"/>
  <c r="K78" i="1"/>
  <c r="T18" i="1"/>
  <c r="T56" i="1"/>
  <c r="T63" i="1"/>
  <c r="T55" i="1"/>
  <c r="T22" i="1"/>
  <c r="T19" i="1"/>
  <c r="H78" i="1"/>
  <c r="T17" i="1"/>
  <c r="T92" i="1"/>
  <c r="N15" i="1"/>
  <c r="T64" i="1"/>
  <c r="H53" i="1"/>
  <c r="T20" i="1"/>
  <c r="T62" i="1"/>
  <c r="T54" i="1"/>
  <c r="H83" i="1"/>
  <c r="T21" i="1"/>
  <c r="T79" i="1"/>
  <c r="T90" i="1"/>
  <c r="H15" i="1"/>
  <c r="K53" i="1"/>
  <c r="T61" i="1"/>
  <c r="K70" i="1"/>
  <c r="H89" i="1"/>
  <c r="H70" i="1"/>
  <c r="E83" i="1"/>
  <c r="Z4" i="1"/>
  <c r="E8" i="1"/>
  <c r="K8" i="1"/>
  <c r="K4" i="1"/>
  <c r="H4" i="1"/>
  <c r="E15" i="1"/>
  <c r="B7" i="13"/>
  <c r="B8" i="13" s="1"/>
  <c r="B9" i="13" s="1"/>
  <c r="B10" i="13" s="1"/>
  <c r="B11" i="13" s="1"/>
  <c r="B12" i="13" s="1"/>
  <c r="B13" i="13" s="1"/>
  <c r="B14" i="13" s="1"/>
  <c r="B15" i="13" s="1"/>
  <c r="B16" i="13" s="1"/>
  <c r="B17" i="13" s="1"/>
  <c r="B18" i="13" s="1"/>
  <c r="B19" i="13" s="1"/>
  <c r="B20" i="13" s="1"/>
  <c r="B21" i="13" s="1"/>
  <c r="B22" i="13" s="1"/>
  <c r="B23" i="13" s="1"/>
  <c r="B24" i="13" s="1"/>
  <c r="B25" i="13" s="1"/>
  <c r="B26" i="13" s="1"/>
  <c r="F9" i="12"/>
  <c r="D8" i="11"/>
  <c r="D11" i="11" s="1"/>
  <c r="D12" i="10"/>
  <c r="C12" i="10"/>
  <c r="B8" i="12" s="1"/>
  <c r="D8" i="10"/>
  <c r="D14" i="9"/>
  <c r="B7" i="12" s="1"/>
  <c r="E9" i="9"/>
  <c r="G9" i="9" s="1"/>
  <c r="D9" i="9"/>
  <c r="G28" i="8"/>
  <c r="D28" i="8"/>
  <c r="C28" i="8"/>
  <c r="K27" i="8"/>
  <c r="I27" i="8"/>
  <c r="J27" i="8" s="1"/>
  <c r="E27" i="8"/>
  <c r="F27" i="8" s="1"/>
  <c r="I26" i="8"/>
  <c r="K26" i="8" s="1"/>
  <c r="F26" i="8"/>
  <c r="E26" i="8"/>
  <c r="K25" i="8"/>
  <c r="I25" i="8"/>
  <c r="J25" i="8" s="1"/>
  <c r="E25" i="8"/>
  <c r="F25" i="8" s="1"/>
  <c r="K24" i="8"/>
  <c r="J24" i="8"/>
  <c r="I24" i="8"/>
  <c r="F24" i="8"/>
  <c r="E24" i="8"/>
  <c r="I23" i="8"/>
  <c r="K23" i="8" s="1"/>
  <c r="E23" i="8"/>
  <c r="F23" i="8" s="1"/>
  <c r="J22" i="8"/>
  <c r="I22" i="8"/>
  <c r="K22" i="8" s="1"/>
  <c r="F22" i="8"/>
  <c r="E22" i="8"/>
  <c r="I21" i="8"/>
  <c r="K21" i="8" s="1"/>
  <c r="E21" i="8"/>
  <c r="F21" i="8" s="1"/>
  <c r="K20" i="8"/>
  <c r="J20" i="8"/>
  <c r="I20" i="8"/>
  <c r="E20" i="8"/>
  <c r="F20" i="8" s="1"/>
  <c r="I19" i="8"/>
  <c r="J19" i="8" s="1"/>
  <c r="E19" i="8"/>
  <c r="F19" i="8" s="1"/>
  <c r="I18" i="8"/>
  <c r="E18" i="8"/>
  <c r="F18" i="8" s="1"/>
  <c r="I17" i="8"/>
  <c r="J17" i="8" s="1"/>
  <c r="E17" i="8"/>
  <c r="F17" i="8" s="1"/>
  <c r="K16" i="8"/>
  <c r="J16" i="8"/>
  <c r="I16" i="8"/>
  <c r="F16" i="8"/>
  <c r="E16" i="8"/>
  <c r="I15" i="8"/>
  <c r="K15" i="8" s="1"/>
  <c r="E15" i="8"/>
  <c r="F15" i="8" s="1"/>
  <c r="J14" i="8"/>
  <c r="I14" i="8"/>
  <c r="K14" i="8" s="1"/>
  <c r="F14" i="8"/>
  <c r="E14" i="8"/>
  <c r="I13" i="8"/>
  <c r="K13" i="8" s="1"/>
  <c r="E13" i="8"/>
  <c r="F13" i="8" s="1"/>
  <c r="J12" i="8"/>
  <c r="I12" i="8"/>
  <c r="K12" i="8" s="1"/>
  <c r="E12" i="8"/>
  <c r="F12" i="8" s="1"/>
  <c r="Z83" i="1" l="1"/>
  <c r="Z9" i="1"/>
  <c r="Z53" i="1"/>
  <c r="Z89" i="1"/>
  <c r="Z70" i="1"/>
  <c r="Z78" i="1"/>
  <c r="Z8" i="1"/>
  <c r="T78" i="1"/>
  <c r="T89" i="1"/>
  <c r="T53" i="1"/>
  <c r="T70" i="1"/>
  <c r="K17" i="8"/>
  <c r="D16" i="9"/>
  <c r="F9" i="9"/>
  <c r="H9" i="9" s="1"/>
  <c r="E15" i="9" s="1"/>
  <c r="D15" i="9"/>
  <c r="E28" i="8"/>
  <c r="F8" i="12"/>
  <c r="D8" i="12"/>
  <c r="D7" i="12"/>
  <c r="C7" i="12"/>
  <c r="F7" i="12"/>
  <c r="C13" i="10"/>
  <c r="J18" i="8"/>
  <c r="J26" i="8"/>
  <c r="J15" i="8"/>
  <c r="J23" i="8"/>
  <c r="J21" i="8"/>
  <c r="J13" i="8"/>
  <c r="J28" i="8" s="1"/>
  <c r="D32" i="8" s="1"/>
  <c r="E14" i="9"/>
  <c r="E8" i="11"/>
  <c r="C11" i="11" s="1"/>
  <c r="K19" i="8" l="1"/>
  <c r="K18" i="8"/>
  <c r="B6" i="12"/>
  <c r="F6" i="12" s="1"/>
  <c r="F10" i="12" s="1"/>
  <c r="E32" i="8"/>
  <c r="I9" i="9"/>
  <c r="C9" i="12"/>
  <c r="C12" i="11"/>
  <c r="D9" i="12" s="1"/>
  <c r="C8" i="12"/>
  <c r="C14" i="10"/>
  <c r="D14" i="10" s="1"/>
  <c r="K28" i="8" l="1"/>
  <c r="D33" i="8" s="1"/>
  <c r="D34" i="8" s="1"/>
  <c r="D19" i="9" s="1"/>
  <c r="I10" i="9"/>
  <c r="J9" i="9"/>
  <c r="A12" i="12"/>
  <c r="D11" i="12"/>
  <c r="E33" i="8" l="1"/>
  <c r="E20" i="9"/>
  <c r="C6" i="12"/>
  <c r="D6" i="12"/>
  <c r="D10" i="12" s="1"/>
  <c r="D18" i="9"/>
  <c r="D20" i="9" s="1"/>
  <c r="E4" i="1"/>
  <c r="H54" i="1"/>
  <c r="H55" i="1"/>
  <c r="H56" i="1"/>
  <c r="H57" i="1"/>
  <c r="H58" i="1"/>
  <c r="H59" i="1"/>
  <c r="H60" i="1"/>
  <c r="H61" i="1"/>
  <c r="H62" i="1"/>
  <c r="H63" i="1"/>
  <c r="H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Solene</author>
  </authors>
  <commentList>
    <comment ref="B4" authorId="0" shapeId="0" xr:uid="{55F36E38-2B4A-4588-80F6-3680F5BD32A8}">
      <text>
        <r>
          <rPr>
            <b/>
            <sz val="9"/>
            <color indexed="81"/>
            <rFont val="Tahoma"/>
            <family val="2"/>
          </rPr>
          <t>On arrête les données au 31/12 de l'année N-1.</t>
        </r>
      </text>
    </comment>
    <comment ref="B51" authorId="0" shapeId="0" xr:uid="{806C0AD5-4E62-45A6-8D0C-24555E7F599D}">
      <text>
        <r>
          <rPr>
            <b/>
            <sz val="12"/>
            <color indexed="81"/>
            <rFont val="Tahoma"/>
            <family val="2"/>
          </rPr>
          <t>FETE : Rémunération effective = brute, avec les primes, 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CECI-RENAUD, Nila 2 (DARES)</author>
  </authors>
  <commentList>
    <comment ref="C10" authorId="0" shapeId="0" xr:uid="{4BCC51A6-4FD0-4823-8261-79673F61ED85}">
      <text>
        <r>
          <rPr>
            <sz val="14"/>
            <color indexed="81"/>
            <rFont val="Tahoma"/>
            <family val="2"/>
          </rPr>
          <t>Prendre en compte tous les éléments de rémunération, sauf :
- indemnités de licenciement ou de départ à la retraite ;
- primes liées à une sujétion particulière qui ne concerne pas la personne du salarié ;
- primes d'ancienneté ;
- heures supplémentaires ou complémentaires.
- intéressement et participation.
Pour chaque salarié, la rémunération est rapportée au nombre d'équivalent temps plein (EQTP) en tenant compte de la durée de présence du salarié au cours de la période de référence annuelle, et le cas échéant de sa quotité de temps partiel.
Puis on calcule la moyenne des salaires par EQTP.</t>
        </r>
      </text>
    </comment>
    <comment ref="G10" authorId="0" shapeId="0" xr:uid="{14B15064-ED77-47B4-9768-9C52D6F9F585}">
      <text>
        <r>
          <rPr>
            <sz val="14"/>
            <color indexed="81"/>
            <rFont val="Tahoma"/>
            <family val="2"/>
          </rPr>
          <t>Prendre en compte l'ensemble des salariés présents pendant la période annuelle de référence, sauf :
- apprentis ou titulaires d'un contrat de professionnalisation ;
- salariés mis à disposition par une entreprise extérieure ;
- salariés expatriés ;
- salariés absents plus de la moitié de la période de référence.</t>
        </r>
      </text>
    </comment>
  </commentList>
</comments>
</file>

<file path=xl/sharedStrings.xml><?xml version="1.0" encoding="utf-8"?>
<sst xmlns="http://schemas.openxmlformats.org/spreadsheetml/2006/main" count="347" uniqueCount="208">
  <si>
    <t xml:space="preserve">Elle comprend les informations suivantes : </t>
  </si>
  <si>
    <t>Article L2312-36 du Code du travail (texte général)</t>
  </si>
  <si>
    <t>Version en vigueur depuis le 28 avril 2022
Modifié par Décret n°2022-678 du 26 avril 2022 - art. 2</t>
  </si>
  <si>
    <t>Art. R.2312-8 Code du travail</t>
  </si>
  <si>
    <t>En l'absence d'accord prévu à l'article L. 2312-21, dans les entreprises de moins de trois cents salariés, la base de données prévue à l'article L. 2312-18 comporte les informations suivantes :</t>
  </si>
  <si>
    <t>« 1. – Investissements :</t>
  </si>
  <si>
    <t>« 2. – Egalité professionnelle entre les femmes et les hommes au sein de l'entreprise :</t>
  </si>
  <si>
    <t>A - Analyse des données chiffrées :</t>
  </si>
  <si>
    <t>Analyse des données chiffrées par catégorie professionnelle de la situation respective des femmes et des hommes en matière d'embauche, de formation, de promotion professionnelle, de qualification, de classification, de conditions de travail, de santé et de sécurité au travail, de rémunération effective et d'articulation entre l'activité professionnelle et l'exercice de la responsabilité familiale analyse des écarts de salaires et de déroulement de carrière en fonction de leur âge, de leur qualification et de leur ancienneté ; description de l'évolution des taux de promotion respectifs des femmes et des hommes par métiers dans l'entreprise ;</t>
  </si>
  <si>
    <t xml:space="preserve">B - Stratégie d'action : </t>
  </si>
  <si>
    <t>A partir de l'analyse des données chiffrées mentionnées au A du 2°, la stratégie comprend les éléments suivants :
-mesures prises au cours de l'année écoulée en vue d'assurer l'égalité professionnelle. Bilan des actions de l'année écoulée et, le cas échéant, de l'année précédente. Evaluation du niveau de réalisation des objectifs sur la base des indicateurs retenus. Explications sur les actions prévues non réalisées ;
-objectifs de progression pour l'année à venir et indicateurs associés. Définition qualitative et quantitative des mesures permettant de les atteindre conformément à l'article R. 2242-2. Evaluation de leur coût. Echéancier des mesures prévues ;</t>
  </si>
  <si>
    <t>3. - Fonds propres, endettement et impots</t>
  </si>
  <si>
    <t>4. – Rémunération des salariés et dirigeants, dans l’ensemble de leurs éléments :</t>
  </si>
  <si>
    <t>5. - Activités sociales et culturelles : montant de la contribution aux activités sociales et culturelles
Du comité social et économique, mécénat ;</t>
  </si>
  <si>
    <t>6. – Rémunération des financeurs, en dehors des éléments mentionnés au 4. :</t>
  </si>
  <si>
    <t>7. – Flux financiers à destination de l’entreprise :</t>
  </si>
  <si>
    <t>8. – Partenariats</t>
  </si>
  <si>
    <t>9. – Pour les entreprises appartenant à un groupe, transferts commerciaux et financiers entre les entités du groupe :</t>
  </si>
  <si>
    <t>10. – Environnement</t>
  </si>
  <si>
    <r>
      <t>Ces informations portent sur les 2 années précédentes et l'année en cours et intègrent des perspectives sur les 3 années suivantes. (</t>
    </r>
    <r>
      <rPr>
        <sz val="12"/>
        <color theme="3"/>
        <rFont val="Nunito Sans"/>
      </rPr>
      <t>C. trav., art. L. 2312-36)</t>
    </r>
  </si>
  <si>
    <t>Catégorie</t>
  </si>
  <si>
    <t>Homme / Femme</t>
  </si>
  <si>
    <t>H</t>
  </si>
  <si>
    <t>F</t>
  </si>
  <si>
    <t>Total</t>
  </si>
  <si>
    <t>Type 
contrat</t>
  </si>
  <si>
    <t>Total effectif CDD + CDI</t>
  </si>
  <si>
    <t>CDD</t>
  </si>
  <si>
    <t>CDI</t>
  </si>
  <si>
    <t>Durée
travail</t>
  </si>
  <si>
    <t>Total effectif 
temps plein + temps partiel</t>
  </si>
  <si>
    <t>Temps plein</t>
  </si>
  <si>
    <t>Temps partiel 30 - 35 h</t>
  </si>
  <si>
    <t>Temps partiel 24 - 29 h</t>
  </si>
  <si>
    <t>Temps partiel &lt; 24 h</t>
  </si>
  <si>
    <t>Ancienneté</t>
  </si>
  <si>
    <t>Moyenne ancienneté CDI, pour chaque sexe / catégorie professionnelle</t>
  </si>
  <si>
    <t>Répartition effectif par tranche 
d'ancienneté et par catégorie</t>
  </si>
  <si>
    <t>0-1 an</t>
  </si>
  <si>
    <t>1-2 ans</t>
  </si>
  <si>
    <t>3-5 ans</t>
  </si>
  <si>
    <t>6-10 ans</t>
  </si>
  <si>
    <t>11-15 ans</t>
  </si>
  <si>
    <t>16-20 ans</t>
  </si>
  <si>
    <t>21 ans et +</t>
  </si>
  <si>
    <t>Âge</t>
  </si>
  <si>
    <t>Répartition de l'effectif par tranche d'âge et par catégorie</t>
  </si>
  <si>
    <t xml:space="preserve">moins de 20 ans </t>
  </si>
  <si>
    <t xml:space="preserve">Entre 20 et 30 ans </t>
  </si>
  <si>
    <t xml:space="preserve">Entre 30 et 40 ans </t>
  </si>
  <si>
    <t xml:space="preserve">Entre 40 et 50 ans </t>
  </si>
  <si>
    <t>Entre 50 et 60 ans</t>
  </si>
  <si>
    <t xml:space="preserve">60 ans et plus </t>
  </si>
  <si>
    <t>Départs</t>
  </si>
  <si>
    <t>Total départs</t>
  </si>
  <si>
    <t>Fin CDD</t>
  </si>
  <si>
    <t>Licenciement</t>
  </si>
  <si>
    <t>Départ retraite</t>
  </si>
  <si>
    <t>Démission</t>
  </si>
  <si>
    <t>Entrées</t>
  </si>
  <si>
    <t>Total entrées</t>
  </si>
  <si>
    <t>Embauche CDD</t>
  </si>
  <si>
    <t>Embauche CDI</t>
  </si>
  <si>
    <t>Autre</t>
  </si>
  <si>
    <t>Rémunération (brut, avec toutes primes, en ETP)</t>
  </si>
  <si>
    <t>Moyenne rémunération (tps plein)</t>
  </si>
  <si>
    <t>Eventail des rémunérations (BRUT)</t>
  </si>
  <si>
    <t>moins de 1500</t>
  </si>
  <si>
    <t>1501-1600</t>
  </si>
  <si>
    <t>1601-1700</t>
  </si>
  <si>
    <t>1701-1800</t>
  </si>
  <si>
    <t>1801-1900</t>
  </si>
  <si>
    <t>1901-2000</t>
  </si>
  <si>
    <t>2001-2500</t>
  </si>
  <si>
    <t>2501-3000</t>
  </si>
  <si>
    <t>3001-3500</t>
  </si>
  <si>
    <t>3501-4000</t>
  </si>
  <si>
    <t>plus de 4000</t>
  </si>
  <si>
    <t>Nb primes except.</t>
  </si>
  <si>
    <t>Formations</t>
  </si>
  <si>
    <r>
      <t xml:space="preserve">Total de salarié.e.s formé.e.s sur l'année N-1 </t>
    </r>
    <r>
      <rPr>
        <b/>
        <i/>
        <sz val="9"/>
        <color theme="3"/>
        <rFont val="Calibri"/>
        <family val="2"/>
        <scheme val="minor"/>
      </rPr>
      <t>(différent du nbre de stagiaires)</t>
    </r>
  </si>
  <si>
    <t xml:space="preserve">Nombre d'heures de formation </t>
  </si>
  <si>
    <t>Adaptation au poste</t>
  </si>
  <si>
    <t>Evolution ou maintien dans l'emploi</t>
  </si>
  <si>
    <t>Développement des compétences</t>
  </si>
  <si>
    <t>Compte personnel de formation</t>
  </si>
  <si>
    <t>Période de professionnalisation</t>
  </si>
  <si>
    <t>CIF</t>
  </si>
  <si>
    <t>Promotions</t>
  </si>
  <si>
    <t>Total promotions sur l'année N-1</t>
  </si>
  <si>
    <t>Promotion avec changement de catégorie</t>
  </si>
  <si>
    <t>Promotion intra-catégorie</t>
  </si>
  <si>
    <t>Absences</t>
  </si>
  <si>
    <t>Total des salarié.es absent.es sur l'année</t>
  </si>
  <si>
    <t>Nb jours d'absence moyen 
par salarié.e (tps plein)</t>
  </si>
  <si>
    <t>Répartition nb jours d'absence 
par cause</t>
  </si>
  <si>
    <t>Maladie</t>
  </si>
  <si>
    <t>Accident
Travail</t>
  </si>
  <si>
    <t>Maladies
pro</t>
  </si>
  <si>
    <t>Congés supérieurs à 6 mois</t>
  </si>
  <si>
    <t>Total congés</t>
  </si>
  <si>
    <t>Congé épargne-temps</t>
  </si>
  <si>
    <t>Congé sabbatique</t>
  </si>
  <si>
    <t>Congé parental</t>
  </si>
  <si>
    <t>Classification</t>
  </si>
  <si>
    <t>Hommes</t>
  </si>
  <si>
    <t>Femmes</t>
  </si>
  <si>
    <t>Niveau et/ou coeff</t>
  </si>
  <si>
    <t>Nb</t>
  </si>
  <si>
    <t>% des H sur le total H de la catégorie</t>
  </si>
  <si>
    <t>% des F sur le total F de la catégorie</t>
  </si>
  <si>
    <t>TOTAL H+F</t>
  </si>
  <si>
    <t>Part de femmes dans le niveau / coeff</t>
  </si>
  <si>
    <t xml:space="preserve">Les coefficients sont à adapter en fonction de votre classification interne. Il s'agit d'observer les données "au plus fin". </t>
  </si>
  <si>
    <r>
      <rPr>
        <b/>
        <i/>
        <u/>
        <sz val="9"/>
        <color theme="1"/>
        <rFont val="Calibri"/>
        <family val="2"/>
        <scheme val="minor"/>
      </rPr>
      <t>Calcul :</t>
    </r>
    <r>
      <rPr>
        <b/>
        <i/>
        <sz val="9"/>
        <color theme="1"/>
        <rFont val="Calibri"/>
        <family val="2"/>
        <scheme val="minor"/>
      </rPr>
      <t xml:space="preserve"> </t>
    </r>
    <r>
      <rPr>
        <i/>
        <sz val="9"/>
        <color theme="1"/>
        <rFont val="Calibri"/>
        <family val="2"/>
        <scheme val="minor"/>
      </rPr>
      <t xml:space="preserve">Les colonnes"%" correspondent au calcul du pourcentage de l'effectif des </t>
    </r>
    <r>
      <rPr>
        <i/>
        <sz val="9"/>
        <color rgb="FFFBBF67"/>
        <rFont val="Calibri"/>
        <family val="2"/>
        <scheme val="minor"/>
      </rPr>
      <t xml:space="preserve">Hommes </t>
    </r>
    <r>
      <rPr>
        <i/>
        <sz val="9"/>
        <color theme="1"/>
        <rFont val="Calibri"/>
        <family val="2"/>
        <scheme val="minor"/>
      </rPr>
      <t xml:space="preserve">ou </t>
    </r>
    <r>
      <rPr>
        <i/>
        <sz val="9"/>
        <color rgb="FFC1E4E8"/>
        <rFont val="Calibri"/>
        <family val="2"/>
        <scheme val="minor"/>
      </rPr>
      <t>des Femmes</t>
    </r>
    <r>
      <rPr>
        <i/>
        <sz val="9"/>
        <color theme="1"/>
        <rFont val="Calibri"/>
        <family val="2"/>
        <scheme val="minor"/>
      </rPr>
      <t xml:space="preserve"> du niveau sur l'effectif H ou F total </t>
    </r>
    <r>
      <rPr>
        <b/>
        <i/>
        <u/>
        <sz val="9"/>
        <color theme="1"/>
        <rFont val="Calibri"/>
        <family val="2"/>
        <scheme val="minor"/>
      </rPr>
      <t>de la catégorie.</t>
    </r>
  </si>
  <si>
    <t>1- Indicateur d'écart de rémunération</t>
  </si>
  <si>
    <t xml:space="preserve">Saisir vos données dans les seules cellules vertes. Ne rien saisir dans les autres cellules. </t>
  </si>
  <si>
    <t xml:space="preserve">Les résultats apparaissent dans les cellules jaunes. Ils peuvent être accompagnés de commentaires pour les interpréter. </t>
  </si>
  <si>
    <t>Ne renseigner les salaires moyens que lorsqu'ils sont calculés sur au moins trois personnes.</t>
  </si>
  <si>
    <t>Catégories de postes équivalents :</t>
  </si>
  <si>
    <t>4 CSP</t>
  </si>
  <si>
    <t>Par défaut, les catégories de postes équivalents sont les 4 catégories socioprofessionnelles (CSP).</t>
  </si>
  <si>
    <t>Seuil de pertinence associé :</t>
  </si>
  <si>
    <t>Par défaut, le seuil de pertinence est fixé à 5 % (pour une catégorisation en 4 CSP). Pour toute autre catégorisation, il est fixé à 2 %. Remplacer 5 % par 2 % si vous êtes dans ce cas.</t>
  </si>
  <si>
    <t>catégorie socioprofessionnelle (CSP)</t>
  </si>
  <si>
    <t>tranche d'âge</t>
  </si>
  <si>
    <t>rémunération annuelle brute moyenne par EQTP</t>
  </si>
  <si>
    <t>écart de rémunération moyenne</t>
  </si>
  <si>
    <t>écart après application du seuil de pertinence</t>
  </si>
  <si>
    <t>nombre de salariés</t>
  </si>
  <si>
    <t>validité du groupe (1=oui, 0=non)</t>
  </si>
  <si>
    <t>effectifs valides (groupes pris en compte)</t>
  </si>
  <si>
    <t>écart pondéré</t>
  </si>
  <si>
    <t>femmes</t>
  </si>
  <si>
    <t>hommes</t>
  </si>
  <si>
    <t>ouvriers</t>
  </si>
  <si>
    <t>moins de 30 ans</t>
  </si>
  <si>
    <t>30 à 39 ans</t>
  </si>
  <si>
    <t>40 à 49 ans</t>
  </si>
  <si>
    <t>50 ans et plus</t>
  </si>
  <si>
    <t>employés</t>
  </si>
  <si>
    <t>techniciens et agents de maîtrise</t>
  </si>
  <si>
    <t>ingénieurs et cadres</t>
  </si>
  <si>
    <t>ensemble des salariés</t>
  </si>
  <si>
    <t>Pour des catégories de postes équivalents plus fines que les 4 CSP, dupliquer et insérer les lignes 12 à 15 après la ligne 19 autant de fois que nécessaire et modifier les intitulés de catégories de postes.</t>
  </si>
  <si>
    <t>indicateur calculable (1=oui, 0=non) :</t>
  </si>
  <si>
    <t>indicateur d'écart de rémunération (%) :</t>
  </si>
  <si>
    <t>note obtenue sur 40 :</t>
  </si>
  <si>
    <t>2- indicateur d'écart de taux d'augmentations individuelles</t>
  </si>
  <si>
    <t xml:space="preserve">Les résultats apparaissent dans les cellules jaunes. Ils peuvent être accompagnés de commmentaires pour les interpréter. </t>
  </si>
  <si>
    <t>En l'absence de modification de votre part, les nombres de salariés sont calculés d'après les données renseignées pour l'indicateur d'écarts de rémunération (cellules grises).</t>
  </si>
  <si>
    <t>nombre de salariés augmentés au cours de la période de référence *</t>
  </si>
  <si>
    <t>taux d'augmentation</t>
  </si>
  <si>
    <t>écart de taux d'augmen-tation</t>
  </si>
  <si>
    <t>écart absolu de taux d'augmen-tation</t>
  </si>
  <si>
    <t>écart en nombre équivalent de salariés</t>
  </si>
  <si>
    <t xml:space="preserve">* Seules les augmentations individuelles du salaire de base sont à prendre en compte, qu'elles correspondent ou non à une promotion. </t>
  </si>
  <si>
    <t>Il ne faut comptabiliser les salariés augmentés que parmi ceux qui entrent dans le calcul de l'index.</t>
  </si>
  <si>
    <t>La période de référence retenue pour évaluer la présence d'augmentations peut être allongée à deux ou trois ans. Son caractère pluriannuel peut alors être révisé tous les trois ans</t>
  </si>
  <si>
    <t>écart absolu de taux d'augmentation (points de %) :</t>
  </si>
  <si>
    <t>écart en nombre équivalent de salariés :</t>
  </si>
  <si>
    <t>note correspondant à l'écart absolu de taux d'augmentation :</t>
  </si>
  <si>
    <t>note correspondant à l'écart en nombre équivalent de salariés :</t>
  </si>
  <si>
    <t>note obtenue sur 35 :</t>
  </si>
  <si>
    <t>3- pourcentage de salariés ayant bénéficié d'une augmentation dans l'année suivant leur retour de congé maternité</t>
  </si>
  <si>
    <t>nombre de salariés de retour de congé maternité/adoption*</t>
  </si>
  <si>
    <t>pourcentage de salariés augmentés</t>
  </si>
  <si>
    <t>total</t>
  </si>
  <si>
    <t>augmentés**</t>
  </si>
  <si>
    <t xml:space="preserve">*  Les salariés à considérer sont les salariés revenus de congé maternité ou d’adoption (éventuellement prolongé par un congé parental) pendant la période de référence, et durant lequel sont intervenues des augmentations générales et/ou individuelles pour les salariés relevant de la même catégorie professionnelle, ou à défaut, pour l’ensemble des salariés de l’entreprise. Même si ces salariés ont été absents plus de la moitié de la période de référence, ils doivent être pris en compte pour le calcul de l'indicateur. </t>
  </si>
  <si>
    <t>** Les augmentations à prendre en compte sont celles qui sont intervenues soit pendant le congé maternité/adoption, soit à son retour, avant la fin de la période de référence.</t>
  </si>
  <si>
    <t>indicateur de pourcentage de salariés ayant bénéficié d'une augmentation dans l'année suivant leur retour de congé maternité (%) :</t>
  </si>
  <si>
    <t>note obtenue sur 15 :</t>
  </si>
  <si>
    <t>4- nombre de salariés du sexe sous-représenté parmi les 10 plus hautes rémunérations</t>
  </si>
  <si>
    <t>Nombre de salariés parmi les 10 plus hautes rémunérations*</t>
  </si>
  <si>
    <t>nombre de salariés du sexe sous-représenté</t>
  </si>
  <si>
    <t>ensemble</t>
  </si>
  <si>
    <t>* Les rémunérations à considérer sont les rémunérations brutes annuelles par EQTP utilisées pour l'indicateur 1.</t>
  </si>
  <si>
    <t>indicateur du nombre de salariés du sexe sous-représenté parmi les 10 plus hautes rémunérations :</t>
  </si>
  <si>
    <t>note obtenue sur 10 :</t>
  </si>
  <si>
    <t>Calcul de l'index d'égalité professionnelle femmes-hommes</t>
  </si>
  <si>
    <t>Calculs automatiques, ne pas modifier.</t>
  </si>
  <si>
    <t>indicateur calculable (1=oui, 0=non)</t>
  </si>
  <si>
    <t>valeur de l'indicateur</t>
  </si>
  <si>
    <t>points obtenus</t>
  </si>
  <si>
    <t>nombre de points maximum de l'indicateur</t>
  </si>
  <si>
    <t>nombre de points maximum des indicateurs calculables</t>
  </si>
  <si>
    <t>1- écart de remuneration (en %)</t>
  </si>
  <si>
    <t>2- écarts d'augmentations individuelles (en points de % ou en nombre équivalent de salariés)</t>
  </si>
  <si>
    <t>3- pourcentage de salariés augmentés au retour d'un congé maternité (%)</t>
  </si>
  <si>
    <t>Total des indicateurs calculables</t>
  </si>
  <si>
    <t>INDEX (sur 100 points)</t>
  </si>
  <si>
    <t xml:space="preserve">Ne pas modifier les barèmes des indicateurs. </t>
  </si>
  <si>
    <t>Indicateur 1 : écart de rémunération (%)</t>
  </si>
  <si>
    <t>Indicateur 2 : écart de taux d'augmentations individuelles (points de %)</t>
  </si>
  <si>
    <t>Indicateur 3 : pourcentage de salariés ayant bénéficié d'une augmentation dans l'année suivant leur retour de congé maternité (%)</t>
  </si>
  <si>
    <t>Indicateur 4 : nombre de salariés du sexe sous-représenté parmi les 10 plus hautes rémunérations</t>
  </si>
  <si>
    <t>plancher</t>
  </si>
  <si>
    <t>note</t>
  </si>
  <si>
    <t>Contenu légal de la base de données économiques, sociales et environnementales</t>
  </si>
  <si>
    <t>Ensemble du personnel</t>
  </si>
  <si>
    <t>Médecins du travail</t>
  </si>
  <si>
    <t>Médecins en formation (collaborateur·ices médecins et PAE)</t>
  </si>
  <si>
    <t>Support</t>
  </si>
  <si>
    <t>Infirmier·ères</t>
  </si>
  <si>
    <t>Assistant·e médical·e et assistant·e de l'équipe pluridisciplinaire</t>
  </si>
  <si>
    <t>Conseiller·ère en prévention des risques professionnels (CPRP)</t>
  </si>
  <si>
    <t>Autres préventeurs·rices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</si>
</sst>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26"/>
      <color theme="4"/>
      <name val="Arial"/>
      <family val="2"/>
    </font>
    <font>
      <sz val="26"/>
      <color rgb="FF87D200"/>
      <name val="Arial"/>
      <family val="2"/>
    </font>
    <font>
      <b/>
      <sz val="18"/>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b/>
      <sz val="18"/>
      <color rgb="FFFFFFFF"/>
      <name val="Calibri"/>
      <family val="2"/>
      <scheme val="minor"/>
    </font>
    <font>
      <sz val="18"/>
      <color theme="1"/>
      <name val="Calibri"/>
      <family val="2"/>
      <scheme val="minor"/>
    </font>
    <font>
      <b/>
      <sz val="18"/>
      <color theme="1"/>
      <name val="Calibri"/>
      <family val="2"/>
      <scheme val="minor"/>
    </font>
    <font>
      <b/>
      <sz val="18"/>
      <color rgb="FF000000"/>
      <name val="Calibri"/>
      <family val="2"/>
      <scheme val="minor"/>
    </font>
    <font>
      <sz val="18"/>
      <name val="Calibri"/>
      <family val="2"/>
      <scheme val="minor"/>
    </font>
    <font>
      <sz val="18"/>
      <color rgb="FFFF0000"/>
      <name val="Calibri"/>
      <family val="2"/>
      <scheme val="minor"/>
    </font>
    <font>
      <sz val="14"/>
      <color indexed="81"/>
      <name val="Tahoma"/>
      <family val="2"/>
    </font>
    <font>
      <b/>
      <sz val="16"/>
      <name val="Calibri"/>
      <family val="2"/>
      <scheme val="minor"/>
    </font>
    <font>
      <sz val="18"/>
      <color rgb="FF000000"/>
      <name val="Calibri"/>
      <family val="2"/>
      <scheme val="minor"/>
    </font>
    <font>
      <sz val="16"/>
      <name val="Calibri"/>
      <family val="2"/>
      <scheme val="minor"/>
    </font>
    <font>
      <b/>
      <sz val="28"/>
      <color theme="4"/>
      <name val="Arial"/>
      <family val="2"/>
    </font>
    <font>
      <sz val="18"/>
      <name val="Arial"/>
      <family val="2"/>
    </font>
    <font>
      <b/>
      <sz val="14"/>
      <color rgb="FF850032"/>
      <name val="Arial"/>
      <family val="2"/>
    </font>
    <font>
      <sz val="14"/>
      <color rgb="FF850032"/>
      <name val="Arial"/>
      <family val="2"/>
    </font>
    <font>
      <b/>
      <sz val="12"/>
      <color theme="3"/>
      <name val="Calibri"/>
      <family val="2"/>
      <scheme val="minor"/>
    </font>
    <font>
      <sz val="10"/>
      <name val="Arial"/>
      <family val="2"/>
    </font>
    <font>
      <b/>
      <sz val="11"/>
      <color theme="3"/>
      <name val="Calibri"/>
      <family val="2"/>
      <scheme val="minor"/>
    </font>
    <font>
      <b/>
      <sz val="10"/>
      <color theme="3"/>
      <name val="Calibri"/>
      <family val="2"/>
      <scheme val="minor"/>
    </font>
    <font>
      <sz val="11"/>
      <color theme="3"/>
      <name val="Calibri"/>
      <family val="2"/>
      <scheme val="minor"/>
    </font>
    <font>
      <sz val="10"/>
      <color theme="3"/>
      <name val="Calibri"/>
      <family val="2"/>
      <scheme val="minor"/>
    </font>
    <font>
      <b/>
      <sz val="12"/>
      <color indexed="81"/>
      <name val="Tahoma"/>
      <family val="2"/>
    </font>
    <font>
      <b/>
      <i/>
      <sz val="9"/>
      <color theme="3"/>
      <name val="Calibri"/>
      <family val="2"/>
      <scheme val="minor"/>
    </font>
    <font>
      <sz val="16"/>
      <color rgb="FF416877"/>
      <name val="Calibri"/>
      <family val="2"/>
      <scheme val="minor"/>
    </font>
    <font>
      <b/>
      <sz val="16"/>
      <color rgb="FF416877"/>
      <name val="Calibri"/>
      <family val="2"/>
      <scheme val="minor"/>
    </font>
    <font>
      <i/>
      <sz val="12"/>
      <color rgb="FF416877"/>
      <name val="Calibri"/>
      <family val="2"/>
      <scheme val="minor"/>
    </font>
    <font>
      <b/>
      <sz val="12"/>
      <color rgb="FF416877"/>
      <name val="Calibri"/>
      <family val="2"/>
      <scheme val="minor"/>
    </font>
    <font>
      <sz val="12"/>
      <color rgb="FF416877"/>
      <name val="Calibri"/>
      <family val="2"/>
      <scheme val="minor"/>
    </font>
    <font>
      <b/>
      <sz val="8"/>
      <color rgb="FF416877"/>
      <name val="Calibri"/>
      <family val="2"/>
      <scheme val="minor"/>
    </font>
    <font>
      <sz val="8"/>
      <color rgb="FF416877"/>
      <name val="Calibri"/>
      <family val="2"/>
      <scheme val="minor"/>
    </font>
    <font>
      <i/>
      <sz val="9"/>
      <color theme="1"/>
      <name val="Calibri"/>
      <family val="2"/>
      <scheme val="minor"/>
    </font>
    <font>
      <b/>
      <i/>
      <u/>
      <sz val="9"/>
      <color theme="1"/>
      <name val="Calibri"/>
      <family val="2"/>
      <scheme val="minor"/>
    </font>
    <font>
      <b/>
      <i/>
      <sz val="9"/>
      <color theme="1"/>
      <name val="Calibri"/>
      <family val="2"/>
      <scheme val="minor"/>
    </font>
    <font>
      <i/>
      <sz val="9"/>
      <color rgb="FFFBBF67"/>
      <name val="Calibri"/>
      <family val="2"/>
      <scheme val="minor"/>
    </font>
    <font>
      <i/>
      <sz val="9"/>
      <color rgb="FFC1E4E8"/>
      <name val="Calibri"/>
      <family val="2"/>
      <scheme val="minor"/>
    </font>
    <font>
      <sz val="10"/>
      <color theme="3"/>
      <name val="Arial"/>
      <family val="2"/>
    </font>
    <font>
      <b/>
      <sz val="10"/>
      <color theme="3"/>
      <name val="Arial"/>
      <family val="2"/>
    </font>
    <font>
      <i/>
      <sz val="10"/>
      <color theme="3"/>
      <name val="Arial"/>
      <family val="2"/>
    </font>
    <font>
      <b/>
      <sz val="9"/>
      <color indexed="81"/>
      <name val="Tahoma"/>
      <family val="2"/>
    </font>
    <font>
      <b/>
      <sz val="14"/>
      <color theme="3"/>
      <name val="Nunito Sans"/>
    </font>
    <font>
      <sz val="14"/>
      <color theme="3"/>
      <name val="Georgia"/>
      <family val="1"/>
    </font>
    <font>
      <sz val="11"/>
      <color theme="3"/>
      <name val="Nunito Sans"/>
    </font>
    <font>
      <b/>
      <u/>
      <sz val="12"/>
      <color theme="3"/>
      <name val="Nunito Sans"/>
    </font>
    <font>
      <b/>
      <sz val="11"/>
      <color theme="3"/>
      <name val="Nunito Sans"/>
    </font>
    <font>
      <b/>
      <u/>
      <sz val="11"/>
      <color theme="3"/>
      <name val="Arial"/>
      <family val="2"/>
    </font>
    <font>
      <b/>
      <u/>
      <sz val="11"/>
      <color rgb="FF1F497D"/>
      <name val="Arial"/>
      <family val="2"/>
    </font>
    <font>
      <b/>
      <sz val="12"/>
      <color theme="3"/>
      <name val="Nunito Sans"/>
    </font>
    <font>
      <sz val="12"/>
      <color theme="3"/>
      <name val="Nunito Sans"/>
    </font>
    <font>
      <sz val="11"/>
      <color theme="3"/>
      <name val="Georgia"/>
      <family val="1"/>
    </font>
    <font>
      <sz val="12"/>
      <color theme="3"/>
      <name val="Cambria"/>
      <family val="1"/>
    </font>
    <font>
      <sz val="12"/>
      <color theme="1"/>
      <name val="Cambria"/>
      <family val="1"/>
    </font>
    <font>
      <i/>
      <sz val="11"/>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4"/>
        <bgColor indexed="64"/>
      </patternFill>
    </fill>
    <fill>
      <patternFill patternType="solid">
        <fgColor theme="4"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D100"/>
        <bgColor indexed="64"/>
      </patternFill>
    </fill>
    <fill>
      <patternFill patternType="solid">
        <fgColor rgb="FFFFEECB"/>
        <bgColor indexed="64"/>
      </patternFill>
    </fill>
    <fill>
      <patternFill patternType="solid">
        <fgColor rgb="FFFFF7E7"/>
        <bgColor indexed="64"/>
      </patternFill>
    </fill>
    <fill>
      <patternFill patternType="solid">
        <fgColor rgb="FFFFFFFF"/>
        <bgColor rgb="FFFFFFFF"/>
      </patternFill>
    </fill>
    <fill>
      <patternFill patternType="solid">
        <fgColor rgb="FFE8F5E9"/>
        <bgColor indexed="64"/>
      </patternFill>
    </fill>
    <fill>
      <patternFill patternType="solid">
        <fgColor rgb="FFEAF4EE"/>
        <bgColor indexed="64"/>
      </patternFill>
    </fill>
    <fill>
      <patternFill patternType="solid">
        <fgColor rgb="FFFFF4E6"/>
        <bgColor indexed="64"/>
      </patternFill>
    </fill>
    <fill>
      <patternFill patternType="solid">
        <fgColor rgb="FFFFF8E1"/>
        <bgColor indexed="64"/>
      </patternFill>
    </fill>
    <fill>
      <patternFill patternType="solid">
        <fgColor rgb="FFEAF4EE"/>
        <bgColor rgb="FF000000"/>
      </patternFill>
    </fill>
    <fill>
      <patternFill patternType="solid">
        <fgColor rgb="FFFFF4E6"/>
        <bgColor rgb="FFE2E362"/>
      </patternFill>
    </fill>
    <fill>
      <patternFill patternType="solid">
        <fgColor rgb="FFEAF4EE"/>
        <bgColor rgb="FFFFFFFF"/>
      </patternFill>
    </fill>
  </fills>
  <borders count="5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medium">
        <color rgb="FFFFFFFF"/>
      </left>
      <right style="medium">
        <color rgb="FFFFFFFF"/>
      </right>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E2E362"/>
      </left>
      <right/>
      <top style="medium">
        <color rgb="FFE2E362"/>
      </top>
      <bottom/>
      <diagonal/>
    </border>
    <border>
      <left/>
      <right/>
      <top style="medium">
        <color rgb="FFE2E362"/>
      </top>
      <bottom/>
      <diagonal/>
    </border>
    <border>
      <left style="medium">
        <color rgb="FFE2E362"/>
      </left>
      <right/>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right/>
      <top/>
      <bottom style="thin">
        <color theme="5" tint="0.39997558519241921"/>
      </bottom>
      <diagonal/>
    </border>
    <border>
      <left style="thin">
        <color theme="5" tint="0.39997558519241921"/>
      </left>
      <right style="thin">
        <color theme="5" tint="0.39997558519241921"/>
      </right>
      <top/>
      <bottom style="thin">
        <color theme="5" tint="0.39997558519241921"/>
      </bottom>
      <diagonal/>
    </border>
    <border>
      <left/>
      <right/>
      <top style="thin">
        <color theme="5" tint="0.39997558519241921"/>
      </top>
      <bottom style="thin">
        <color theme="5" tint="0.39997558519241921"/>
      </bottom>
      <diagonal/>
    </border>
    <border>
      <left style="thin">
        <color theme="5" tint="0.39997558519241921"/>
      </left>
      <right style="thin">
        <color auto="1"/>
      </right>
      <top style="thin">
        <color theme="5" tint="0.39997558519241921"/>
      </top>
      <bottom style="thin">
        <color theme="5" tint="0.39997558519241921"/>
      </bottom>
      <diagonal/>
    </border>
    <border>
      <left style="thin">
        <color auto="1"/>
      </left>
      <right style="thin">
        <color auto="1"/>
      </right>
      <top style="thin">
        <color theme="5" tint="0.39997558519241921"/>
      </top>
      <bottom style="thin">
        <color theme="5" tint="0.39997558519241921"/>
      </bottom>
      <diagonal/>
    </border>
    <border>
      <left style="thin">
        <color auto="1"/>
      </left>
      <right style="thin">
        <color theme="5" tint="0.39997558519241921"/>
      </right>
      <top style="thin">
        <color theme="5" tint="0.39997558519241921"/>
      </top>
      <bottom style="thin">
        <color theme="5" tint="0.39997558519241921"/>
      </bottom>
      <diagonal/>
    </border>
    <border>
      <left/>
      <right style="thin">
        <color theme="5" tint="0.39997558519241921"/>
      </right>
      <top style="thin">
        <color theme="5" tint="0.39997558519241921"/>
      </top>
      <bottom style="thin">
        <color theme="5" tint="0.39997558519241921"/>
      </bottom>
      <diagonal/>
    </border>
    <border>
      <left style="thin">
        <color theme="5" tint="0.39997558519241921"/>
      </left>
      <right style="thin">
        <color theme="5" tint="0.39997558519241921"/>
      </right>
      <top/>
      <bottom style="thin">
        <color rgb="FF15B6CA"/>
      </bottom>
      <diagonal/>
    </border>
    <border>
      <left style="thin">
        <color theme="5" tint="0.39997558519241921"/>
      </left>
      <right/>
      <top style="thin">
        <color theme="5" tint="0.39997558519241921"/>
      </top>
      <bottom style="thin">
        <color theme="5" tint="0.39997558519241921"/>
      </bottom>
      <diagonal/>
    </border>
    <border>
      <left style="thin">
        <color theme="5" tint="0.39997558519241921"/>
      </left>
      <right style="thin">
        <color theme="5" tint="0.39997558519241921"/>
      </right>
      <top style="thin">
        <color theme="5" tint="0.39997558519241921"/>
      </top>
      <bottom/>
      <diagonal/>
    </border>
    <border>
      <left style="thin">
        <color theme="5" tint="0.39997558519241921"/>
      </left>
      <right style="thin">
        <color theme="5" tint="0.39997558519241921"/>
      </right>
      <top/>
      <bottom/>
      <diagonal/>
    </border>
    <border>
      <left style="thin">
        <color theme="5" tint="0.59999389629810485"/>
      </left>
      <right/>
      <top/>
      <bottom/>
      <diagonal/>
    </border>
    <border>
      <left style="thin">
        <color theme="5" tint="0.39997558519241921"/>
      </left>
      <right style="thin">
        <color theme="5" tint="0.39997558519241921"/>
      </right>
      <top style="thin">
        <color theme="5" tint="0.39997558519241921"/>
      </top>
      <bottom style="thin">
        <color theme="5" tint="0.59999389629810485"/>
      </bottom>
      <diagonal/>
    </border>
    <border>
      <left style="thin">
        <color theme="5" tint="0.39997558519241921"/>
      </left>
      <right style="thin">
        <color theme="5" tint="0.39997558519241921"/>
      </right>
      <top/>
      <bottom style="thin">
        <color theme="5" tint="0.59999389629810485"/>
      </bottom>
      <diagonal/>
    </border>
    <border>
      <left style="thin">
        <color theme="5" tint="0.39997558519241921"/>
      </left>
      <right style="thin">
        <color theme="5" tint="0.39997558519241921"/>
      </right>
      <top style="thin">
        <color theme="5" tint="0.59999389629810485"/>
      </top>
      <bottom style="thin">
        <color theme="5" tint="0.39997558519241921"/>
      </bottom>
      <diagonal/>
    </border>
    <border>
      <left style="thin">
        <color theme="5" tint="0.39997558519241921"/>
      </left>
      <right style="thin">
        <color theme="5" tint="0.39997558519241921"/>
      </right>
      <top style="thin">
        <color theme="5" tint="0.59999389629810485"/>
      </top>
      <bottom style="thin">
        <color theme="5" tint="0.59999389629810485"/>
      </bottom>
      <diagonal/>
    </border>
    <border>
      <left style="thin">
        <color theme="5" tint="0.59999389629810485"/>
      </left>
      <right style="thin">
        <color theme="5" tint="0.39997558519241921"/>
      </right>
      <top style="thin">
        <color theme="5" tint="0.59999389629810485"/>
      </top>
      <bottom style="thin">
        <color theme="5" tint="0.39997558519241921"/>
      </bottom>
      <diagonal/>
    </border>
    <border>
      <left style="thin">
        <color theme="5" tint="0.39997558519241921"/>
      </left>
      <right style="thin">
        <color theme="5" tint="0.59999389629810485"/>
      </right>
      <top style="thin">
        <color theme="5" tint="0.59999389629810485"/>
      </top>
      <bottom style="thin">
        <color theme="5" tint="0.39997558519241921"/>
      </bottom>
      <diagonal/>
    </border>
    <border>
      <left style="thin">
        <color theme="5" tint="0.59999389629810485"/>
      </left>
      <right style="thin">
        <color theme="5" tint="0.39997558519241921"/>
      </right>
      <top style="thin">
        <color theme="5" tint="0.39997558519241921"/>
      </top>
      <bottom style="thin">
        <color theme="5" tint="0.39997558519241921"/>
      </bottom>
      <diagonal/>
    </border>
    <border>
      <left style="thin">
        <color theme="5" tint="0.39997558519241921"/>
      </left>
      <right style="thin">
        <color theme="5" tint="0.59999389629810485"/>
      </right>
      <top style="thin">
        <color theme="5" tint="0.39997558519241921"/>
      </top>
      <bottom style="thin">
        <color theme="5" tint="0.39997558519241921"/>
      </bottom>
      <diagonal/>
    </border>
    <border>
      <left style="thin">
        <color theme="5" tint="0.59999389629810485"/>
      </left>
      <right style="thin">
        <color theme="5" tint="0.39997558519241921"/>
      </right>
      <top style="thin">
        <color theme="5" tint="0.39997558519241921"/>
      </top>
      <bottom style="thin">
        <color theme="5" tint="0.59999389629810485"/>
      </bottom>
      <diagonal/>
    </border>
    <border>
      <left style="thin">
        <color theme="5" tint="0.39997558519241921"/>
      </left>
      <right style="thin">
        <color theme="5" tint="0.59999389629810485"/>
      </right>
      <top style="thin">
        <color theme="5" tint="0.39997558519241921"/>
      </top>
      <bottom style="thin">
        <color theme="5" tint="0.59999389629810485"/>
      </bottom>
      <diagonal/>
    </border>
    <border>
      <left style="thin">
        <color rgb="FFFFF4E6"/>
      </left>
      <right/>
      <top/>
      <bottom/>
      <diagonal/>
    </border>
    <border>
      <left style="thin">
        <color rgb="FFFFF4E6"/>
      </left>
      <right style="thin">
        <color rgb="FFFFF4E6"/>
      </right>
      <top style="thin">
        <color theme="5" tint="0.39997558519241921"/>
      </top>
      <bottom style="thin">
        <color theme="5" tint="0.39997558519241921"/>
      </bottom>
      <diagonal/>
    </border>
    <border>
      <left style="thin">
        <color theme="5" tint="0.39997558519241921"/>
      </left>
      <right style="thin">
        <color rgb="FFFFF4E6"/>
      </right>
      <top style="thin">
        <color theme="5" tint="0.39997558519241921"/>
      </top>
      <bottom style="thin">
        <color theme="5" tint="0.39997558519241921"/>
      </bottom>
      <diagonal/>
    </border>
    <border>
      <left style="thin">
        <color rgb="FFFFF4E6"/>
      </left>
      <right/>
      <top style="thin">
        <color theme="5" tint="0.39997558519241921"/>
      </top>
      <bottom style="thin">
        <color theme="5" tint="0.39997558519241921"/>
      </bottom>
      <diagonal/>
    </border>
    <border>
      <left style="thin">
        <color theme="5" tint="0.39997558519241921"/>
      </left>
      <right/>
      <top/>
      <bottom style="thin">
        <color theme="5" tint="0.39997558519241921"/>
      </bottom>
      <diagonal/>
    </border>
    <border>
      <left style="thin">
        <color theme="5" tint="0.59999389629810485"/>
      </left>
      <right style="thin">
        <color theme="5" tint="0.59999389629810485"/>
      </right>
      <top style="thin">
        <color theme="5" tint="0.39997558519241921"/>
      </top>
      <bottom style="thin">
        <color theme="5" tint="0.39997558519241921"/>
      </bottom>
      <diagonal/>
    </border>
    <border>
      <left style="thin">
        <color rgb="FFFFF4E6"/>
      </left>
      <right style="thin">
        <color rgb="FFFFF4E6"/>
      </right>
      <top style="thin">
        <color theme="5" tint="0.59999389629810485"/>
      </top>
      <bottom style="thin">
        <color theme="5" tint="0.39997558519241921"/>
      </bottom>
      <diagonal/>
    </border>
    <border>
      <left style="thin">
        <color rgb="FFFFF4E6"/>
      </left>
      <right/>
      <top style="thin">
        <color theme="5" tint="0.59999389629810485"/>
      </top>
      <bottom style="thin">
        <color theme="5" tint="0.39997558519241921"/>
      </bottom>
      <diagonal/>
    </border>
    <border>
      <left style="thin">
        <color rgb="FFFFF4E6"/>
      </left>
      <right/>
      <top style="thin">
        <color rgb="FFFFF4E6"/>
      </top>
      <bottom style="thin">
        <color theme="5" tint="0.39997558519241921"/>
      </bottom>
      <diagonal/>
    </border>
    <border>
      <left style="thin">
        <color rgb="FFFFF4E6"/>
      </left>
      <right/>
      <top style="thin">
        <color theme="5" tint="0.39997558519241921"/>
      </top>
      <bottom style="thin">
        <color rgb="FFFFF4E6"/>
      </bottom>
      <diagonal/>
    </border>
    <border>
      <left style="thin">
        <color rgb="FFFFF4E6"/>
      </left>
      <right style="thin">
        <color theme="5" tint="0.59999389629810485"/>
      </right>
      <top style="thin">
        <color theme="5" tint="0.39997558519241921"/>
      </top>
      <bottom style="thin">
        <color theme="5" tint="0.39997558519241921"/>
      </bottom>
      <diagonal/>
    </border>
    <border>
      <left/>
      <right/>
      <top/>
      <bottom style="thin">
        <color rgb="FFFFF4E6"/>
      </bottom>
      <diagonal/>
    </border>
    <border>
      <left style="thin">
        <color theme="5" tint="0.59999389629810485"/>
      </left>
      <right style="thin">
        <color rgb="FFFFF4E6"/>
      </right>
      <top style="thin">
        <color rgb="FFFFF4E6"/>
      </top>
      <bottom style="thin">
        <color rgb="FFFFF4E6"/>
      </bottom>
      <diagonal/>
    </border>
    <border>
      <left style="thin">
        <color theme="5" tint="0.59999389629810485"/>
      </left>
      <right/>
      <top style="thin">
        <color rgb="FFFFF4E6"/>
      </top>
      <bottom/>
      <diagonal/>
    </border>
    <border>
      <left style="thin">
        <color rgb="FFFFF4E6"/>
      </left>
      <right/>
      <top style="thin">
        <color theme="5" tint="0.59999389629810485"/>
      </top>
      <bottom/>
      <diagonal/>
    </border>
    <border>
      <left style="thin">
        <color theme="5" tint="0.59999389629810485"/>
      </left>
      <right/>
      <top/>
      <bottom style="thin">
        <color theme="5" tint="0.59999389629810485"/>
      </bottom>
      <diagonal/>
    </border>
    <border>
      <left style="thin">
        <color theme="5" tint="0.59999389629810485"/>
      </left>
      <right style="thin">
        <color theme="5" tint="0.59999389629810485"/>
      </right>
      <top style="thin">
        <color theme="5" tint="0.39997558519241921"/>
      </top>
      <bottom style="thin">
        <color theme="5" tint="0.59999389629810485"/>
      </bottom>
      <diagonal/>
    </border>
    <border>
      <left style="thin">
        <color theme="5" tint="0.59999389629810485"/>
      </left>
      <right style="thin">
        <color theme="5" tint="0.59999389629810485"/>
      </right>
      <top style="thin">
        <color theme="5" tint="0.59999389629810485"/>
      </top>
      <bottom style="thin">
        <color theme="5" tint="0.59999389629810485"/>
      </bottom>
      <diagonal/>
    </border>
    <border>
      <left style="thin">
        <color theme="5" tint="0.39997558519241921"/>
      </left>
      <right style="thin">
        <color theme="5" tint="0.59999389629810485"/>
      </right>
      <top style="thin">
        <color theme="5" tint="0.39997558519241921"/>
      </top>
      <bottom style="thin">
        <color rgb="FFFFF4E6"/>
      </bottom>
      <diagonal/>
    </border>
    <border>
      <left style="thin">
        <color theme="5" tint="0.59999389629810485"/>
      </left>
      <right/>
      <top/>
      <bottom style="thin">
        <color rgb="FFFFF4E6"/>
      </bottom>
      <diagonal/>
    </border>
    <border>
      <left style="thin">
        <color theme="5" tint="0.59999389629810485"/>
      </left>
      <right style="thin">
        <color theme="5" tint="0.59999389629810485"/>
      </right>
      <top style="thin">
        <color theme="5" tint="0.59999389629810485"/>
      </top>
      <bottom style="thin">
        <color theme="5" tint="0.39997558519241921"/>
      </bottom>
      <diagonal/>
    </border>
    <border>
      <left/>
      <right/>
      <top style="thin">
        <color theme="5" tint="0.39997558519241921"/>
      </top>
      <bottom/>
      <diagonal/>
    </border>
    <border>
      <left style="thin">
        <color theme="5" tint="0.59999389629810485"/>
      </left>
      <right style="thin">
        <color theme="5" tint="0.59999389629810485"/>
      </right>
      <top style="thin">
        <color theme="5" tint="0.39997558519241921"/>
      </top>
      <bottom/>
      <diagonal/>
    </border>
  </borders>
  <cellStyleXfs count="4">
    <xf numFmtId="0" fontId="0" fillId="0" borderId="0"/>
    <xf numFmtId="9" fontId="1" fillId="0" borderId="0" applyFont="0" applyFill="0" applyBorder="0" applyAlignment="0" applyProtection="0"/>
    <xf numFmtId="0" fontId="25" fillId="0" borderId="0"/>
    <xf numFmtId="0" fontId="25" fillId="0" borderId="0"/>
  </cellStyleXfs>
  <cellXfs count="271">
    <xf numFmtId="0" fontId="0" fillId="0" borderId="0" xfId="0"/>
    <xf numFmtId="0" fontId="3" fillId="0" borderId="0" xfId="0" applyFont="1"/>
    <xf numFmtId="0" fontId="4" fillId="0" borderId="0" xfId="0" applyFont="1" applyAlignment="1">
      <alignment horizontal="left" vertical="center" readingOrder="1"/>
    </xf>
    <xf numFmtId="0" fontId="5" fillId="0" borderId="0" xfId="0" applyFont="1" applyAlignment="1">
      <alignment horizontal="left" vertical="center" readingOrder="1"/>
    </xf>
    <xf numFmtId="0" fontId="6" fillId="0" borderId="0" xfId="0" applyFont="1"/>
    <xf numFmtId="0" fontId="7" fillId="0" borderId="0" xfId="0" applyFont="1"/>
    <xf numFmtId="0" fontId="8" fillId="0" borderId="0" xfId="0" applyFont="1"/>
    <xf numFmtId="0" fontId="9" fillId="0" borderId="0" xfId="0" applyFont="1"/>
    <xf numFmtId="0" fontId="8" fillId="3" borderId="0" xfId="0" applyFont="1" applyFill="1"/>
    <xf numFmtId="0" fontId="8" fillId="0" borderId="0" xfId="0" applyFont="1" applyAlignment="1">
      <alignment vertical="center"/>
    </xf>
    <xf numFmtId="0" fontId="9" fillId="0" borderId="0" xfId="0" applyFont="1" applyAlignment="1">
      <alignment vertical="center"/>
    </xf>
    <xf numFmtId="9" fontId="8" fillId="3" borderId="0" xfId="0" applyNumberFormat="1" applyFont="1" applyFill="1" applyAlignment="1">
      <alignment horizontal="left" vertical="center"/>
    </xf>
    <xf numFmtId="0" fontId="10" fillId="4" borderId="2" xfId="0" applyFont="1" applyFill="1" applyBorder="1" applyAlignment="1">
      <alignment horizontal="center" vertical="center" wrapText="1" readingOrder="1"/>
    </xf>
    <xf numFmtId="0" fontId="10" fillId="4" borderId="2" xfId="0" applyFont="1" applyFill="1" applyBorder="1" applyAlignment="1">
      <alignment horizontal="left" vertical="center" wrapText="1" readingOrder="1"/>
    </xf>
    <xf numFmtId="3" fontId="11" fillId="3" borderId="2" xfId="0" applyNumberFormat="1" applyFont="1" applyFill="1" applyBorder="1" applyAlignment="1" applyProtection="1">
      <alignment horizontal="center" wrapText="1" readingOrder="1"/>
      <protection locked="0"/>
    </xf>
    <xf numFmtId="164" fontId="11" fillId="2" borderId="2" xfId="0" applyNumberFormat="1" applyFont="1" applyFill="1" applyBorder="1" applyAlignment="1" applyProtection="1">
      <alignment horizontal="right" wrapText="1" indent="2" readingOrder="1"/>
      <protection locked="0"/>
    </xf>
    <xf numFmtId="0" fontId="11" fillId="3" borderId="2" xfId="0" applyFont="1" applyFill="1" applyBorder="1" applyAlignment="1" applyProtection="1">
      <alignment horizontal="center" wrapText="1" readingOrder="1"/>
      <protection locked="0"/>
    </xf>
    <xf numFmtId="0" fontId="11" fillId="0" borderId="2" xfId="0" applyFont="1" applyBorder="1" applyAlignment="1">
      <alignment horizontal="center" wrapText="1" readingOrder="1"/>
    </xf>
    <xf numFmtId="10" fontId="11" fillId="0" borderId="2" xfId="0" applyNumberFormat="1" applyFont="1" applyBorder="1" applyAlignment="1">
      <alignment horizontal="center" wrapText="1"/>
    </xf>
    <xf numFmtId="3" fontId="11" fillId="3" borderId="2" xfId="0" applyNumberFormat="1" applyFont="1" applyFill="1" applyBorder="1" applyAlignment="1" applyProtection="1">
      <alignment horizontal="center" vertical="top" wrapText="1" readingOrder="1"/>
      <protection locked="0"/>
    </xf>
    <xf numFmtId="3" fontId="12" fillId="0" borderId="2" xfId="0" applyNumberFormat="1" applyFont="1" applyBorder="1" applyAlignment="1" applyProtection="1">
      <alignment horizontal="center" vertical="center" wrapText="1" readingOrder="1"/>
      <protection locked="0"/>
    </xf>
    <xf numFmtId="164" fontId="12" fillId="2" borderId="2" xfId="0" applyNumberFormat="1" applyFont="1" applyFill="1" applyBorder="1" applyAlignment="1" applyProtection="1">
      <alignment horizontal="right" vertical="center" wrapText="1" readingOrder="1"/>
      <protection locked="0"/>
    </xf>
    <xf numFmtId="0" fontId="13" fillId="2" borderId="2" xfId="0" applyFont="1" applyFill="1" applyBorder="1" applyAlignment="1">
      <alignment horizontal="center" vertical="center" wrapText="1" readingOrder="1"/>
    </xf>
    <xf numFmtId="164" fontId="6" fillId="6" borderId="2" xfId="0" applyNumberFormat="1" applyFont="1" applyFill="1" applyBorder="1" applyAlignment="1">
      <alignment horizontal="center" vertical="center" wrapText="1" readingOrder="1"/>
    </xf>
    <xf numFmtId="0" fontId="14" fillId="0" borderId="0" xfId="0" applyFont="1"/>
    <xf numFmtId="0" fontId="15" fillId="0" borderId="0" xfId="0" applyFont="1"/>
    <xf numFmtId="1" fontId="6" fillId="0" borderId="0" xfId="0" applyNumberFormat="1" applyFont="1" applyAlignment="1">
      <alignment horizontal="right" indent="2"/>
    </xf>
    <xf numFmtId="164" fontId="14" fillId="0" borderId="0" xfId="1" applyNumberFormat="1" applyFont="1"/>
    <xf numFmtId="165" fontId="6" fillId="6" borderId="0" xfId="1" applyNumberFormat="1" applyFont="1" applyFill="1" applyAlignment="1">
      <alignment horizontal="right" indent="2"/>
    </xf>
    <xf numFmtId="1" fontId="6" fillId="6" borderId="0" xfId="0" applyNumberFormat="1" applyFont="1" applyFill="1" applyAlignment="1">
      <alignment horizontal="right" indent="2"/>
    </xf>
    <xf numFmtId="0" fontId="17" fillId="0" borderId="0" xfId="0" applyFont="1"/>
    <xf numFmtId="0" fontId="10" fillId="5" borderId="2" xfId="0" applyFont="1" applyFill="1" applyBorder="1" applyAlignment="1">
      <alignment horizontal="center" vertical="center" wrapText="1" readingOrder="1"/>
    </xf>
    <xf numFmtId="1" fontId="11" fillId="3" borderId="2" xfId="0" applyNumberFormat="1" applyFont="1" applyFill="1" applyBorder="1" applyAlignment="1" applyProtection="1">
      <alignment horizontal="right" vertical="center" wrapText="1" indent="2" readingOrder="1"/>
      <protection locked="0"/>
    </xf>
    <xf numFmtId="1" fontId="11" fillId="7" borderId="2" xfId="0" applyNumberFormat="1" applyFont="1" applyFill="1" applyBorder="1" applyAlignment="1" applyProtection="1">
      <alignment horizontal="right" vertical="center" wrapText="1" indent="2" readingOrder="1"/>
      <protection locked="0"/>
    </xf>
    <xf numFmtId="164" fontId="18" fillId="2" borderId="3" xfId="1" applyNumberFormat="1" applyFont="1" applyFill="1" applyBorder="1" applyAlignment="1">
      <alignment horizontal="center" vertical="center" wrapText="1" readingOrder="1"/>
    </xf>
    <xf numFmtId="164" fontId="6" fillId="6" borderId="2" xfId="0" applyNumberFormat="1" applyFont="1" applyFill="1" applyBorder="1" applyAlignment="1">
      <alignment horizontal="right" vertical="center" wrapText="1" indent="2"/>
    </xf>
    <xf numFmtId="165" fontId="12" fillId="6" borderId="2" xfId="0" applyNumberFormat="1" applyFont="1" applyFill="1" applyBorder="1" applyAlignment="1" applyProtection="1">
      <alignment horizontal="right" vertical="center" wrapText="1" indent="2" readingOrder="1"/>
      <protection locked="0"/>
    </xf>
    <xf numFmtId="0" fontId="14" fillId="0" borderId="4" xfId="0" applyFont="1" applyBorder="1" applyAlignment="1">
      <alignment horizontal="left" vertical="center" readingOrder="1"/>
    </xf>
    <xf numFmtId="0" fontId="15" fillId="0" borderId="4" xfId="0" applyFont="1" applyBorder="1" applyAlignment="1">
      <alignment horizontal="left" vertical="center" readingOrder="1"/>
    </xf>
    <xf numFmtId="0" fontId="14" fillId="0" borderId="0" xfId="0" applyFont="1" applyAlignment="1">
      <alignment horizontal="left" vertical="center" readingOrder="1"/>
    </xf>
    <xf numFmtId="164" fontId="11" fillId="0" borderId="0" xfId="0" applyNumberFormat="1" applyFont="1" applyAlignment="1" applyProtection="1">
      <alignment horizontal="center" vertical="top" wrapText="1" readingOrder="1"/>
      <protection locked="0"/>
    </xf>
    <xf numFmtId="0" fontId="18" fillId="0" borderId="0" xfId="0" applyFont="1" applyAlignment="1">
      <alignment horizontal="center" wrapText="1" readingOrder="1"/>
    </xf>
    <xf numFmtId="164" fontId="11" fillId="0" borderId="0" xfId="0" applyNumberFormat="1" applyFont="1" applyAlignment="1" applyProtection="1">
      <alignment horizontal="right" wrapText="1" indent="2" readingOrder="1"/>
      <protection locked="0"/>
    </xf>
    <xf numFmtId="165" fontId="6" fillId="0" borderId="0" xfId="1" applyNumberFormat="1" applyFont="1" applyFill="1" applyAlignment="1">
      <alignment horizontal="right" indent="2"/>
    </xf>
    <xf numFmtId="1" fontId="6" fillId="0" borderId="0" xfId="1" applyNumberFormat="1" applyFont="1" applyFill="1" applyAlignment="1">
      <alignment horizontal="right" indent="2"/>
    </xf>
    <xf numFmtId="164" fontId="0" fillId="0" borderId="0" xfId="1" applyNumberFormat="1" applyFont="1"/>
    <xf numFmtId="1" fontId="11" fillId="3" borderId="2" xfId="0" applyNumberFormat="1" applyFont="1" applyFill="1" applyBorder="1" applyAlignment="1" applyProtection="1">
      <alignment horizontal="center" vertical="center" wrapText="1" readingOrder="1"/>
      <protection locked="0"/>
    </xf>
    <xf numFmtId="164" fontId="11" fillId="6" borderId="2" xfId="1" applyNumberFormat="1" applyFont="1" applyFill="1" applyBorder="1" applyAlignment="1" applyProtection="1">
      <alignment horizontal="center" vertical="center" wrapText="1" readingOrder="1"/>
      <protection locked="0"/>
    </xf>
    <xf numFmtId="0" fontId="8" fillId="0" borderId="0" xfId="0" applyFont="1" applyAlignment="1">
      <alignment horizontal="right" indent="2"/>
    </xf>
    <xf numFmtId="0" fontId="6" fillId="0" borderId="0" xfId="0" applyFont="1" applyAlignment="1">
      <alignment wrapText="1"/>
    </xf>
    <xf numFmtId="0" fontId="6" fillId="0" borderId="0" xfId="0" applyFont="1" applyAlignment="1">
      <alignment vertical="center" wrapText="1"/>
    </xf>
    <xf numFmtId="0" fontId="0" fillId="0" borderId="0" xfId="0" applyAlignment="1">
      <alignment vertical="center" wrapText="1"/>
    </xf>
    <xf numFmtId="1" fontId="6" fillId="6" borderId="0" xfId="0" applyNumberFormat="1" applyFont="1" applyFill="1" applyAlignment="1">
      <alignment horizontal="right" vertical="center" wrapText="1" indent="2"/>
    </xf>
    <xf numFmtId="1" fontId="11" fillId="0" borderId="2" xfId="0" applyNumberFormat="1" applyFont="1" applyBorder="1" applyAlignment="1" applyProtection="1">
      <alignment horizontal="center" vertical="center" wrapText="1" readingOrder="1"/>
      <protection locked="0"/>
    </xf>
    <xf numFmtId="1" fontId="11" fillId="6" borderId="2" xfId="0" applyNumberFormat="1" applyFont="1" applyFill="1" applyBorder="1" applyAlignment="1" applyProtection="1">
      <alignment horizontal="center" vertical="center" wrapText="1" readingOrder="1"/>
      <protection locked="0"/>
    </xf>
    <xf numFmtId="1" fontId="6" fillId="6" borderId="0" xfId="1" applyNumberFormat="1" applyFont="1" applyFill="1" applyAlignment="1">
      <alignment horizontal="left" wrapText="1" indent="2"/>
    </xf>
    <xf numFmtId="1" fontId="6" fillId="6" borderId="0" xfId="0" applyNumberFormat="1" applyFont="1" applyFill="1" applyAlignment="1">
      <alignment horizontal="left" indent="2"/>
    </xf>
    <xf numFmtId="0" fontId="20" fillId="0" borderId="0" xfId="0" applyFont="1" applyAlignment="1">
      <alignment horizontal="left" vertical="center" readingOrder="1"/>
    </xf>
    <xf numFmtId="0" fontId="21" fillId="8" borderId="6" xfId="0" applyFont="1" applyFill="1" applyBorder="1" applyAlignment="1">
      <alignment vertical="top" wrapText="1"/>
    </xf>
    <xf numFmtId="0" fontId="22" fillId="8" borderId="6" xfId="0" applyFont="1" applyFill="1" applyBorder="1" applyAlignment="1">
      <alignment horizontal="center" vertical="center" wrapText="1" readingOrder="1"/>
    </xf>
    <xf numFmtId="0" fontId="23" fillId="9" borderId="7" xfId="0" applyFont="1" applyFill="1" applyBorder="1" applyAlignment="1">
      <alignment horizontal="left" vertical="center" wrapText="1" readingOrder="1"/>
    </xf>
    <xf numFmtId="1" fontId="23" fillId="9" borderId="7" xfId="0" applyNumberFormat="1" applyFont="1" applyFill="1" applyBorder="1" applyAlignment="1">
      <alignment horizontal="right" vertical="center" wrapText="1" indent="5" readingOrder="1"/>
    </xf>
    <xf numFmtId="0" fontId="23" fillId="9" borderId="7" xfId="0" applyFont="1" applyFill="1" applyBorder="1" applyAlignment="1">
      <alignment horizontal="right" vertical="center" wrapText="1" indent="5" readingOrder="1"/>
    </xf>
    <xf numFmtId="0" fontId="23" fillId="9" borderId="7" xfId="0" applyFont="1" applyFill="1" applyBorder="1" applyAlignment="1">
      <alignment horizontal="right" vertical="center" wrapText="1" indent="8" readingOrder="1"/>
    </xf>
    <xf numFmtId="0" fontId="23" fillId="10" borderId="8" xfId="0" applyFont="1" applyFill="1" applyBorder="1" applyAlignment="1">
      <alignment horizontal="left" vertical="center" wrapText="1" readingOrder="1"/>
    </xf>
    <xf numFmtId="0" fontId="23" fillId="10" borderId="8" xfId="0" applyFont="1" applyFill="1" applyBorder="1" applyAlignment="1">
      <alignment horizontal="right" vertical="center" wrapText="1" indent="5" readingOrder="1"/>
    </xf>
    <xf numFmtId="165" fontId="23" fillId="10" borderId="8" xfId="0" applyNumberFormat="1" applyFont="1" applyFill="1" applyBorder="1" applyAlignment="1">
      <alignment horizontal="right" vertical="center" wrapText="1" indent="5" readingOrder="1"/>
    </xf>
    <xf numFmtId="0" fontId="23" fillId="10" borderId="8" xfId="0" applyFont="1" applyFill="1" applyBorder="1" applyAlignment="1">
      <alignment horizontal="right" vertical="center" wrapText="1" indent="8" readingOrder="1"/>
    </xf>
    <xf numFmtId="1" fontId="23" fillId="10" borderId="8" xfId="0" applyNumberFormat="1" applyFont="1" applyFill="1" applyBorder="1" applyAlignment="1">
      <alignment horizontal="right" vertical="center" wrapText="1" indent="5" readingOrder="1"/>
    </xf>
    <xf numFmtId="0" fontId="23" fillId="9" borderId="9" xfId="0" applyFont="1" applyFill="1" applyBorder="1" applyAlignment="1">
      <alignment horizontal="left" vertical="center" wrapText="1" readingOrder="1"/>
    </xf>
    <xf numFmtId="1" fontId="23" fillId="9" borderId="9" xfId="0" applyNumberFormat="1" applyFont="1" applyFill="1" applyBorder="1" applyAlignment="1">
      <alignment horizontal="right" vertical="center" wrapText="1" indent="5" readingOrder="1"/>
    </xf>
    <xf numFmtId="0" fontId="23" fillId="9" borderId="9" xfId="0" applyFont="1" applyFill="1" applyBorder="1" applyAlignment="1">
      <alignment horizontal="right" vertical="center" wrapText="1" indent="8" readingOrder="1"/>
    </xf>
    <xf numFmtId="0" fontId="22" fillId="10" borderId="0" xfId="0" applyFont="1" applyFill="1" applyAlignment="1">
      <alignment horizontal="left" vertical="center" wrapText="1" readingOrder="1"/>
    </xf>
    <xf numFmtId="0" fontId="23" fillId="10" borderId="0" xfId="0" applyFont="1" applyFill="1" applyAlignment="1">
      <alignment horizontal="right" vertical="center" wrapText="1" indent="5" readingOrder="1"/>
    </xf>
    <xf numFmtId="1" fontId="22" fillId="10" borderId="0" xfId="0" applyNumberFormat="1" applyFont="1" applyFill="1" applyAlignment="1">
      <alignment horizontal="right" vertical="center" wrapText="1" indent="5" readingOrder="1"/>
    </xf>
    <xf numFmtId="0" fontId="22" fillId="10" borderId="0" xfId="0" applyFont="1" applyFill="1" applyAlignment="1">
      <alignment horizontal="right" vertical="center" wrapText="1" indent="8" readingOrder="1"/>
    </xf>
    <xf numFmtId="0" fontId="22" fillId="6" borderId="0" xfId="0" applyFont="1" applyFill="1" applyAlignment="1">
      <alignment horizontal="left" vertical="center" wrapText="1" readingOrder="1"/>
    </xf>
    <xf numFmtId="2" fontId="23" fillId="6" borderId="0" xfId="0" applyNumberFormat="1" applyFont="1" applyFill="1" applyAlignment="1">
      <alignment horizontal="right" vertical="center" wrapText="1" indent="5" readingOrder="1"/>
    </xf>
    <xf numFmtId="1" fontId="22" fillId="6" borderId="0" xfId="0" applyNumberFormat="1" applyFont="1" applyFill="1" applyAlignment="1">
      <alignment horizontal="right" vertical="center" wrapText="1" indent="5" readingOrder="1"/>
    </xf>
    <xf numFmtId="1" fontId="22" fillId="6" borderId="0" xfId="0" applyNumberFormat="1" applyFont="1" applyFill="1" applyAlignment="1">
      <alignment horizontal="right" vertical="center" wrapText="1" indent="8" readingOrder="1"/>
    </xf>
    <xf numFmtId="165" fontId="0" fillId="0" borderId="0" xfId="0" applyNumberFormat="1"/>
    <xf numFmtId="1" fontId="0" fillId="0" borderId="0" xfId="0" applyNumberFormat="1"/>
    <xf numFmtId="9" fontId="0" fillId="0" borderId="0" xfId="0" applyNumberFormat="1"/>
    <xf numFmtId="0" fontId="28" fillId="0" borderId="0" xfId="0" applyFont="1"/>
    <xf numFmtId="0" fontId="39" fillId="0" borderId="0" xfId="0" applyFont="1" applyAlignment="1">
      <alignment vertical="top" wrapText="1"/>
    </xf>
    <xf numFmtId="0" fontId="39" fillId="0" borderId="0" xfId="0" applyFont="1" applyAlignment="1">
      <alignment vertical="top"/>
    </xf>
    <xf numFmtId="0" fontId="0" fillId="0" borderId="0" xfId="0" applyAlignment="1">
      <alignment wrapText="1"/>
    </xf>
    <xf numFmtId="0" fontId="50" fillId="0" borderId="12" xfId="0" applyFont="1" applyBorder="1"/>
    <xf numFmtId="0" fontId="50" fillId="0" borderId="0" xfId="0" applyFont="1"/>
    <xf numFmtId="0" fontId="51" fillId="0" borderId="12" xfId="0" applyFont="1" applyBorder="1"/>
    <xf numFmtId="0" fontId="51" fillId="0" borderId="12" xfId="0" applyFont="1" applyBorder="1" applyAlignment="1">
      <alignment wrapText="1"/>
    </xf>
    <xf numFmtId="0" fontId="52" fillId="0" borderId="12" xfId="0" applyFont="1" applyBorder="1"/>
    <xf numFmtId="0" fontId="50" fillId="0" borderId="12" xfId="0" applyFont="1" applyBorder="1" applyAlignment="1">
      <alignment wrapText="1"/>
    </xf>
    <xf numFmtId="0" fontId="50" fillId="11" borderId="12" xfId="0" applyFont="1" applyFill="1" applyBorder="1" applyAlignment="1">
      <alignment horizontal="left" vertical="center" wrapText="1" indent="1"/>
    </xf>
    <xf numFmtId="0" fontId="50" fillId="11" borderId="12" xfId="0" applyFont="1" applyFill="1" applyBorder="1" applyAlignment="1">
      <alignment vertical="center" wrapText="1"/>
    </xf>
    <xf numFmtId="0" fontId="52" fillId="11" borderId="12" xfId="0" applyFont="1" applyFill="1" applyBorder="1" applyAlignment="1">
      <alignment vertical="center" wrapText="1"/>
    </xf>
    <xf numFmtId="0" fontId="52" fillId="0" borderId="12" xfId="0" applyFont="1" applyBorder="1" applyAlignment="1">
      <alignment vertical="center"/>
    </xf>
    <xf numFmtId="0" fontId="53" fillId="0" borderId="0" xfId="0" applyFont="1" applyAlignment="1">
      <alignment wrapText="1"/>
    </xf>
    <xf numFmtId="0" fontId="54" fillId="0" borderId="0" xfId="0" applyFont="1" applyAlignment="1">
      <alignment wrapText="1"/>
    </xf>
    <xf numFmtId="0" fontId="58" fillId="0" borderId="0" xfId="0" applyFont="1"/>
    <xf numFmtId="0" fontId="59" fillId="0" borderId="0" xfId="0" applyFont="1"/>
    <xf numFmtId="0" fontId="26" fillId="0" borderId="0" xfId="0" applyFont="1" applyAlignment="1">
      <alignment horizontal="center" vertical="center" textRotation="255" wrapText="1"/>
    </xf>
    <xf numFmtId="0" fontId="28" fillId="0" borderId="0" xfId="0" applyFont="1" applyAlignment="1">
      <alignment horizontal="left" vertical="center"/>
    </xf>
    <xf numFmtId="1" fontId="28" fillId="0" borderId="0" xfId="0" applyNumberFormat="1" applyFont="1" applyAlignment="1">
      <alignment horizontal="center" vertical="center"/>
    </xf>
    <xf numFmtId="1" fontId="26" fillId="0" borderId="0" xfId="0" applyNumberFormat="1" applyFont="1" applyAlignment="1">
      <alignment horizontal="center" vertical="center"/>
    </xf>
    <xf numFmtId="0" fontId="0" fillId="14" borderId="0" xfId="0" applyFill="1"/>
    <xf numFmtId="0" fontId="0" fillId="2" borderId="0" xfId="0" applyFill="1"/>
    <xf numFmtId="1" fontId="26" fillId="0" borderId="13" xfId="0" applyNumberFormat="1" applyFont="1" applyBorder="1" applyAlignment="1">
      <alignment horizontal="center" vertical="center"/>
    </xf>
    <xf numFmtId="1" fontId="26" fillId="14" borderId="13" xfId="0" applyNumberFormat="1" applyFont="1" applyFill="1" applyBorder="1" applyAlignment="1">
      <alignment horizontal="center" vertical="center"/>
    </xf>
    <xf numFmtId="1" fontId="26" fillId="13" borderId="13" xfId="0" applyNumberFormat="1" applyFont="1" applyFill="1" applyBorder="1" applyAlignment="1">
      <alignment horizontal="center" vertical="center"/>
    </xf>
    <xf numFmtId="1" fontId="27" fillId="15" borderId="13" xfId="0" applyNumberFormat="1" applyFont="1" applyFill="1" applyBorder="1" applyAlignment="1">
      <alignment horizontal="center" vertical="center"/>
    </xf>
    <xf numFmtId="1" fontId="26" fillId="12" borderId="13" xfId="0" applyNumberFormat="1" applyFont="1" applyFill="1" applyBorder="1" applyAlignment="1">
      <alignment horizontal="center" vertical="center"/>
    </xf>
    <xf numFmtId="0" fontId="28" fillId="0" borderId="13" xfId="0" applyFont="1" applyBorder="1"/>
    <xf numFmtId="0" fontId="26" fillId="0" borderId="13" xfId="0" applyFont="1" applyBorder="1" applyAlignment="1">
      <alignment horizontal="left" vertical="center" wrapText="1"/>
    </xf>
    <xf numFmtId="1" fontId="28" fillId="14" borderId="13" xfId="0" applyNumberFormat="1" applyFont="1" applyFill="1" applyBorder="1" applyAlignment="1">
      <alignment horizontal="center" vertical="center"/>
    </xf>
    <xf numFmtId="1" fontId="28" fillId="13" borderId="13" xfId="0" applyNumberFormat="1" applyFont="1" applyFill="1" applyBorder="1" applyAlignment="1">
      <alignment horizontal="center" vertical="center"/>
    </xf>
    <xf numFmtId="1" fontId="28" fillId="0" borderId="13" xfId="0" applyNumberFormat="1" applyFont="1" applyBorder="1" applyAlignment="1">
      <alignment horizontal="center" vertical="center"/>
    </xf>
    <xf numFmtId="1" fontId="28" fillId="12" borderId="13" xfId="0" applyNumberFormat="1" applyFont="1" applyFill="1" applyBorder="1" applyAlignment="1">
      <alignment horizontal="center" vertical="center"/>
    </xf>
    <xf numFmtId="0" fontId="26" fillId="15" borderId="13" xfId="0" applyFont="1" applyFill="1" applyBorder="1" applyAlignment="1">
      <alignment horizontal="left" vertical="center" wrapText="1"/>
    </xf>
    <xf numFmtId="1" fontId="28" fillId="15" borderId="13" xfId="0" applyNumberFormat="1" applyFont="1" applyFill="1" applyBorder="1" applyAlignment="1">
      <alignment horizontal="center" vertical="center"/>
    </xf>
    <xf numFmtId="1" fontId="27" fillId="0" borderId="13" xfId="0" applyNumberFormat="1" applyFont="1" applyBorder="1" applyAlignment="1">
      <alignment horizontal="center" vertical="center"/>
    </xf>
    <xf numFmtId="0" fontId="28" fillId="0" borderId="13" xfId="0" applyFont="1" applyBorder="1" applyAlignment="1">
      <alignment horizontal="left" vertical="center"/>
    </xf>
    <xf numFmtId="1" fontId="26" fillId="15" borderId="13" xfId="0" applyNumberFormat="1" applyFont="1" applyFill="1" applyBorder="1" applyAlignment="1">
      <alignment horizontal="center" vertical="center"/>
    </xf>
    <xf numFmtId="0" fontId="29" fillId="0" borderId="13" xfId="0" applyFont="1" applyBorder="1" applyAlignment="1">
      <alignment horizontal="left" vertical="center"/>
    </xf>
    <xf numFmtId="0" fontId="0" fillId="0" borderId="13" xfId="0" applyBorder="1"/>
    <xf numFmtId="0" fontId="26" fillId="0" borderId="13" xfId="0" applyFont="1" applyBorder="1" applyAlignment="1">
      <alignment horizontal="left" vertical="center"/>
    </xf>
    <xf numFmtId="0" fontId="26" fillId="14" borderId="13" xfId="0" applyFont="1" applyFill="1" applyBorder="1" applyAlignment="1">
      <alignment horizontal="center"/>
    </xf>
    <xf numFmtId="0" fontId="26" fillId="13" borderId="13" xfId="0" applyFont="1" applyFill="1" applyBorder="1" applyAlignment="1">
      <alignment horizontal="center"/>
    </xf>
    <xf numFmtId="0" fontId="26" fillId="0" borderId="13" xfId="0" applyFont="1" applyBorder="1" applyAlignment="1">
      <alignment horizontal="center"/>
    </xf>
    <xf numFmtId="0" fontId="26" fillId="12" borderId="13" xfId="0" applyFont="1" applyFill="1" applyBorder="1" applyAlignment="1">
      <alignment horizontal="center"/>
    </xf>
    <xf numFmtId="0" fontId="27" fillId="0" borderId="13" xfId="0" applyFont="1" applyBorder="1" applyAlignment="1">
      <alignment horizontal="left" vertical="center" wrapText="1"/>
    </xf>
    <xf numFmtId="0" fontId="29" fillId="0" borderId="13" xfId="0" applyFont="1" applyBorder="1" applyAlignment="1">
      <alignment horizontal="left" vertical="center" wrapText="1"/>
    </xf>
    <xf numFmtId="0" fontId="32" fillId="0" borderId="13" xfId="0" applyFont="1" applyBorder="1"/>
    <xf numFmtId="0" fontId="35" fillId="0" borderId="13" xfId="0" applyFont="1" applyBorder="1" applyAlignment="1">
      <alignment horizontal="center" vertical="center" wrapText="1"/>
    </xf>
    <xf numFmtId="0" fontId="37" fillId="0" borderId="13" xfId="0" applyFont="1" applyBorder="1" applyAlignment="1">
      <alignment horizontal="center" vertical="center" wrapText="1"/>
    </xf>
    <xf numFmtId="0" fontId="38" fillId="14" borderId="13"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36" fillId="0" borderId="13" xfId="0" applyFont="1" applyBorder="1"/>
    <xf numFmtId="0" fontId="36" fillId="0" borderId="13" xfId="0" applyFont="1" applyBorder="1" applyAlignment="1">
      <alignment horizontal="center" wrapText="1"/>
    </xf>
    <xf numFmtId="9" fontId="34" fillId="14" borderId="13" xfId="1" applyFont="1" applyFill="1" applyBorder="1" applyAlignment="1">
      <alignment horizontal="center" wrapText="1"/>
    </xf>
    <xf numFmtId="9" fontId="34" fillId="12" borderId="13" xfId="1" applyFont="1" applyFill="1" applyBorder="1" applyAlignment="1">
      <alignment horizontal="center" wrapText="1"/>
    </xf>
    <xf numFmtId="0" fontId="36" fillId="0" borderId="13" xfId="0" applyFont="1" applyBorder="1" applyAlignment="1">
      <alignment horizontal="center"/>
    </xf>
    <xf numFmtId="9" fontId="34" fillId="0" borderId="13" xfId="1" applyFont="1" applyFill="1" applyBorder="1" applyAlignment="1">
      <alignment horizontal="center"/>
    </xf>
    <xf numFmtId="0" fontId="52" fillId="14" borderId="12" xfId="0" applyFont="1" applyFill="1" applyBorder="1"/>
    <xf numFmtId="0" fontId="55" fillId="17" borderId="0" xfId="0" applyFont="1" applyFill="1"/>
    <xf numFmtId="0" fontId="57" fillId="17" borderId="0" xfId="0" applyFont="1" applyFill="1"/>
    <xf numFmtId="0" fontId="52" fillId="13" borderId="12" xfId="0" applyFont="1" applyFill="1" applyBorder="1"/>
    <xf numFmtId="0" fontId="52" fillId="18" borderId="12" xfId="0" applyFont="1" applyFill="1" applyBorder="1" applyAlignment="1">
      <alignment horizontal="left" vertical="center" wrapText="1"/>
    </xf>
    <xf numFmtId="1" fontId="26" fillId="0" borderId="16" xfId="0" applyNumberFormat="1" applyFont="1" applyBorder="1" applyAlignment="1">
      <alignment horizontal="center" vertical="center"/>
    </xf>
    <xf numFmtId="1" fontId="26" fillId="14" borderId="20" xfId="0" applyNumberFormat="1" applyFont="1" applyFill="1" applyBorder="1" applyAlignment="1">
      <alignment horizontal="center" vertical="center"/>
    </xf>
    <xf numFmtId="0" fontId="28" fillId="0" borderId="16" xfId="0" applyFont="1" applyBorder="1"/>
    <xf numFmtId="1" fontId="26" fillId="15" borderId="21" xfId="0" applyNumberFormat="1" applyFont="1" applyFill="1" applyBorder="1" applyAlignment="1">
      <alignment horizontal="center" vertical="center"/>
    </xf>
    <xf numFmtId="1" fontId="26" fillId="15" borderId="15" xfId="0" applyNumberFormat="1" applyFont="1" applyFill="1" applyBorder="1" applyAlignment="1">
      <alignment horizontal="center" vertical="center"/>
    </xf>
    <xf numFmtId="0" fontId="0" fillId="0" borderId="14" xfId="0" applyBorder="1"/>
    <xf numFmtId="0" fontId="0" fillId="6" borderId="0" xfId="0" applyFill="1" applyAlignment="1">
      <alignment horizontal="center" vertical="center" wrapText="1"/>
    </xf>
    <xf numFmtId="0" fontId="28" fillId="0" borderId="25" xfId="0" applyFont="1" applyBorder="1"/>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6" fillId="0" borderId="22" xfId="0" applyFont="1" applyBorder="1"/>
    <xf numFmtId="0" fontId="36" fillId="0" borderId="20" xfId="0" applyFont="1" applyBorder="1" applyAlignment="1">
      <alignment horizontal="center" wrapText="1"/>
    </xf>
    <xf numFmtId="0" fontId="36" fillId="0" borderId="20" xfId="0" applyFont="1" applyBorder="1" applyAlignment="1">
      <alignment horizontal="center"/>
    </xf>
    <xf numFmtId="0" fontId="36" fillId="0" borderId="23" xfId="0" applyFont="1" applyBorder="1"/>
    <xf numFmtId="0" fontId="36" fillId="0" borderId="15" xfId="0" applyFont="1" applyBorder="1" applyAlignment="1">
      <alignment horizontal="center" wrapText="1"/>
    </xf>
    <xf numFmtId="9" fontId="34" fillId="14" borderId="15" xfId="1" applyFont="1" applyFill="1" applyBorder="1" applyAlignment="1">
      <alignment horizontal="center" wrapText="1"/>
    </xf>
    <xf numFmtId="0" fontId="36" fillId="0" borderId="30" xfId="0" applyFont="1" applyBorder="1" applyAlignment="1">
      <alignment horizontal="center" wrapText="1"/>
    </xf>
    <xf numFmtId="0" fontId="36" fillId="0" borderId="28" xfId="0" applyFont="1" applyBorder="1" applyAlignment="1">
      <alignment horizontal="center" wrapText="1"/>
    </xf>
    <xf numFmtId="9" fontId="34" fillId="14" borderId="31" xfId="1" applyFont="1" applyFill="1" applyBorder="1" applyAlignment="1">
      <alignment horizontal="center" wrapText="1"/>
    </xf>
    <xf numFmtId="0" fontId="36" fillId="0" borderId="32" xfId="0" applyFont="1" applyBorder="1" applyAlignment="1">
      <alignment horizontal="center" wrapText="1"/>
    </xf>
    <xf numFmtId="9" fontId="34" fillId="14" borderId="33" xfId="1" applyFont="1" applyFill="1" applyBorder="1" applyAlignment="1">
      <alignment horizontal="center" wrapText="1"/>
    </xf>
    <xf numFmtId="0" fontId="36" fillId="0" borderId="32" xfId="0" applyFont="1" applyBorder="1" applyAlignment="1">
      <alignment horizontal="center"/>
    </xf>
    <xf numFmtId="9" fontId="34" fillId="0" borderId="33" xfId="1" applyFont="1" applyFill="1" applyBorder="1" applyAlignment="1">
      <alignment horizontal="center"/>
    </xf>
    <xf numFmtId="0" fontId="36" fillId="0" borderId="34" xfId="0" applyFont="1" applyBorder="1" applyAlignment="1">
      <alignment horizontal="center" wrapText="1"/>
    </xf>
    <xf numFmtId="0" fontId="36" fillId="0" borderId="26" xfId="0" applyFont="1" applyBorder="1" applyAlignment="1">
      <alignment horizontal="center" wrapText="1"/>
    </xf>
    <xf numFmtId="9" fontId="34" fillId="14" borderId="35" xfId="1" applyFont="1" applyFill="1" applyBorder="1" applyAlignment="1">
      <alignment horizontal="center" wrapText="1"/>
    </xf>
    <xf numFmtId="0" fontId="28" fillId="0" borderId="0" xfId="0" applyFont="1" applyAlignment="1">
      <alignment vertical="center" wrapText="1"/>
    </xf>
    <xf numFmtId="0" fontId="28" fillId="0" borderId="0" xfId="0" applyFont="1" applyAlignment="1">
      <alignment horizontal="center"/>
    </xf>
    <xf numFmtId="0" fontId="44" fillId="0" borderId="0" xfId="2" applyFont="1" applyAlignment="1">
      <alignment horizontal="left" vertical="center" indent="2"/>
    </xf>
    <xf numFmtId="3" fontId="44" fillId="0" borderId="0" xfId="0" applyNumberFormat="1" applyFont="1" applyAlignment="1">
      <alignment horizontal="center" vertical="center"/>
    </xf>
    <xf numFmtId="0" fontId="44" fillId="0" borderId="0" xfId="3" applyFont="1" applyAlignment="1">
      <alignment horizontal="left" vertical="center" indent="2"/>
    </xf>
    <xf numFmtId="166" fontId="44" fillId="0" borderId="0" xfId="0" quotePrefix="1" applyNumberFormat="1" applyFont="1" applyAlignment="1">
      <alignment horizontal="center" vertical="center"/>
    </xf>
    <xf numFmtId="166" fontId="44" fillId="0" borderId="0" xfId="0" applyNumberFormat="1" applyFont="1" applyAlignment="1">
      <alignment horizontal="center" vertical="center"/>
    </xf>
    <xf numFmtId="4" fontId="44" fillId="0" borderId="0" xfId="0" applyNumberFormat="1" applyFont="1" applyAlignment="1">
      <alignment horizontal="center" vertical="center"/>
    </xf>
    <xf numFmtId="0" fontId="32" fillId="0" borderId="22" xfId="0" applyFont="1" applyBorder="1"/>
    <xf numFmtId="0" fontId="38" fillId="0" borderId="22" xfId="0" applyFont="1" applyBorder="1" applyAlignment="1">
      <alignment horizontal="center" vertical="center" wrapText="1"/>
    </xf>
    <xf numFmtId="0" fontId="36" fillId="0" borderId="22" xfId="0" applyFont="1" applyBorder="1" applyAlignment="1">
      <alignment horizontal="center"/>
    </xf>
    <xf numFmtId="0" fontId="32" fillId="0" borderId="0" xfId="0" applyFont="1"/>
    <xf numFmtId="0" fontId="38" fillId="0" borderId="0" xfId="0" applyFont="1" applyAlignment="1">
      <alignment horizontal="center" vertical="center" wrapText="1"/>
    </xf>
    <xf numFmtId="0" fontId="36" fillId="0" borderId="0" xfId="0" applyFont="1"/>
    <xf numFmtId="0" fontId="36" fillId="0" borderId="0" xfId="0" applyFont="1" applyAlignment="1">
      <alignment horizontal="center"/>
    </xf>
    <xf numFmtId="0" fontId="36" fillId="0" borderId="36" xfId="0" applyFont="1" applyBorder="1" applyAlignment="1">
      <alignment horizontal="center"/>
    </xf>
    <xf numFmtId="0" fontId="36" fillId="0" borderId="37" xfId="0" applyFont="1" applyBorder="1"/>
    <xf numFmtId="9" fontId="36" fillId="0" borderId="16" xfId="1" applyFont="1" applyFill="1" applyBorder="1" applyAlignment="1">
      <alignment horizontal="center"/>
    </xf>
    <xf numFmtId="0" fontId="36" fillId="0" borderId="38" xfId="0" applyFont="1" applyBorder="1" applyAlignment="1">
      <alignment horizontal="center"/>
    </xf>
    <xf numFmtId="0" fontId="36" fillId="0" borderId="16" xfId="0" applyFont="1" applyBorder="1" applyAlignment="1">
      <alignment horizontal="center"/>
    </xf>
    <xf numFmtId="9" fontId="36" fillId="0" borderId="37" xfId="1" applyFont="1" applyFill="1" applyBorder="1" applyAlignment="1">
      <alignment horizontal="center"/>
    </xf>
    <xf numFmtId="9" fontId="36" fillId="0" borderId="39" xfId="1" applyFont="1" applyFill="1" applyBorder="1" applyAlignment="1">
      <alignment horizontal="center"/>
    </xf>
    <xf numFmtId="0" fontId="36" fillId="0" borderId="40" xfId="0" applyFont="1" applyBorder="1" applyAlignment="1">
      <alignment horizontal="center"/>
    </xf>
    <xf numFmtId="0" fontId="38" fillId="0" borderId="25" xfId="0" applyFont="1" applyBorder="1" applyAlignment="1">
      <alignment horizontal="center" vertical="center" wrapText="1"/>
    </xf>
    <xf numFmtId="0" fontId="38" fillId="0" borderId="41" xfId="0" applyFont="1" applyBorder="1" applyAlignment="1">
      <alignment horizontal="center" vertical="center" wrapText="1"/>
    </xf>
    <xf numFmtId="0" fontId="32" fillId="0" borderId="43" xfId="0" applyFont="1" applyBorder="1"/>
    <xf numFmtId="0" fontId="32" fillId="0" borderId="25" xfId="0" applyFont="1" applyBorder="1"/>
    <xf numFmtId="9" fontId="36" fillId="0" borderId="44" xfId="1" applyFont="1" applyFill="1" applyBorder="1" applyAlignment="1">
      <alignment horizontal="center"/>
    </xf>
    <xf numFmtId="0" fontId="36" fillId="0" borderId="25" xfId="0" applyFont="1" applyBorder="1" applyAlignment="1">
      <alignment horizontal="center"/>
    </xf>
    <xf numFmtId="9" fontId="36" fillId="0" borderId="45" xfId="1" applyFont="1" applyFill="1" applyBorder="1" applyAlignment="1">
      <alignment horizontal="center"/>
    </xf>
    <xf numFmtId="0" fontId="36" fillId="0" borderId="47" xfId="0" applyFont="1" applyBorder="1" applyAlignment="1">
      <alignment horizontal="center"/>
    </xf>
    <xf numFmtId="0" fontId="36" fillId="0" borderId="46" xfId="0" applyFont="1" applyBorder="1" applyAlignment="1">
      <alignment horizontal="center"/>
    </xf>
    <xf numFmtId="0" fontId="36" fillId="0" borderId="48" xfId="0" applyFont="1" applyBorder="1" applyAlignment="1">
      <alignment horizontal="center"/>
    </xf>
    <xf numFmtId="0" fontId="36" fillId="0" borderId="49" xfId="0" applyFont="1" applyBorder="1" applyAlignment="1">
      <alignment horizontal="center"/>
    </xf>
    <xf numFmtId="0" fontId="36" fillId="0" borderId="50" xfId="0" applyFont="1" applyBorder="1" applyAlignment="1">
      <alignment horizontal="center"/>
    </xf>
    <xf numFmtId="0" fontId="36" fillId="0" borderId="51" xfId="0" applyFont="1" applyBorder="1" applyAlignment="1">
      <alignment horizontal="center"/>
    </xf>
    <xf numFmtId="0" fontId="36" fillId="0" borderId="42" xfId="0" applyFont="1" applyBorder="1" applyAlignment="1">
      <alignment horizontal="center"/>
    </xf>
    <xf numFmtId="9" fontId="36" fillId="0" borderId="41" xfId="1" applyFont="1" applyFill="1" applyBorder="1" applyAlignment="1">
      <alignment horizontal="center"/>
    </xf>
    <xf numFmtId="9" fontId="36" fillId="0" borderId="52" xfId="1" applyFont="1" applyFill="1" applyBorder="1" applyAlignment="1">
      <alignment horizontal="center"/>
    </xf>
    <xf numFmtId="9" fontId="36" fillId="0" borderId="53" xfId="1" applyFont="1" applyFill="1" applyBorder="1" applyAlignment="1">
      <alignment horizontal="center"/>
    </xf>
    <xf numFmtId="0" fontId="36" fillId="0" borderId="54" xfId="0" applyFont="1" applyBorder="1" applyAlignment="1">
      <alignment horizontal="center"/>
    </xf>
    <xf numFmtId="0" fontId="36" fillId="0" borderId="55" xfId="0" applyFont="1" applyBorder="1" applyAlignment="1">
      <alignment horizontal="center"/>
    </xf>
    <xf numFmtId="0" fontId="36" fillId="0" borderId="41" xfId="0" applyFont="1" applyBorder="1" applyAlignment="1">
      <alignment horizontal="center"/>
    </xf>
    <xf numFmtId="9" fontId="36" fillId="0" borderId="56" xfId="1" applyFont="1" applyFill="1" applyBorder="1" applyAlignment="1">
      <alignment horizontal="center"/>
    </xf>
    <xf numFmtId="0" fontId="36" fillId="0" borderId="33" xfId="0" applyFont="1" applyBorder="1" applyAlignment="1">
      <alignment horizontal="center"/>
    </xf>
    <xf numFmtId="9" fontId="36" fillId="0" borderId="57" xfId="1" applyFont="1" applyFill="1" applyBorder="1" applyAlignment="1">
      <alignment horizontal="center"/>
    </xf>
    <xf numFmtId="9" fontId="36" fillId="0" borderId="58" xfId="1" applyFont="1" applyFill="1" applyBorder="1" applyAlignment="1">
      <alignment horizontal="center"/>
    </xf>
    <xf numFmtId="0" fontId="39" fillId="0" borderId="53" xfId="0" applyFont="1" applyBorder="1" applyAlignment="1">
      <alignment vertical="top" wrapText="1"/>
    </xf>
    <xf numFmtId="1" fontId="26" fillId="0" borderId="13" xfId="0" applyNumberFormat="1" applyFont="1" applyBorder="1" applyAlignment="1">
      <alignment horizontal="center" vertical="center" wrapText="1"/>
    </xf>
    <xf numFmtId="1" fontId="26" fillId="0" borderId="13" xfId="0" applyNumberFormat="1" applyFont="1" applyBorder="1" applyAlignment="1">
      <alignment horizontal="center" vertical="center"/>
    </xf>
    <xf numFmtId="0" fontId="24" fillId="0" borderId="0" xfId="0" applyFont="1" applyAlignment="1">
      <alignment horizontal="center" vertical="center" wrapText="1"/>
    </xf>
    <xf numFmtId="0" fontId="33" fillId="14" borderId="13" xfId="0" applyFont="1" applyFill="1" applyBorder="1" applyAlignment="1">
      <alignment horizontal="center" vertical="center" wrapText="1"/>
    </xf>
    <xf numFmtId="0" fontId="33" fillId="12" borderId="13" xfId="0" applyFont="1" applyFill="1" applyBorder="1" applyAlignment="1">
      <alignment horizontal="center" vertical="center" wrapText="1"/>
    </xf>
    <xf numFmtId="0" fontId="60" fillId="0" borderId="0" xfId="0" applyFont="1" applyAlignment="1">
      <alignment horizontal="center" vertical="center" wrapText="1"/>
    </xf>
    <xf numFmtId="1" fontId="26" fillId="0" borderId="22" xfId="0" applyNumberFormat="1" applyFont="1" applyBorder="1" applyAlignment="1">
      <alignment horizontal="center" vertical="center" wrapText="1"/>
    </xf>
    <xf numFmtId="1" fontId="26" fillId="0" borderId="16" xfId="0" applyNumberFormat="1" applyFont="1" applyBorder="1" applyAlignment="1">
      <alignment horizontal="center" vertical="center" wrapText="1"/>
    </xf>
    <xf numFmtId="1" fontId="26" fillId="0" borderId="20" xfId="0" applyNumberFormat="1" applyFont="1" applyBorder="1" applyAlignment="1">
      <alignment horizontal="center" vertical="center" wrapText="1"/>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60" fillId="6" borderId="0" xfId="0" applyFont="1" applyFill="1" applyAlignment="1">
      <alignment horizontal="center" vertical="center" wrapText="1"/>
    </xf>
    <xf numFmtId="0" fontId="0" fillId="6" borderId="0" xfId="0" applyFill="1" applyAlignment="1">
      <alignment horizontal="center" vertical="center" wrapText="1"/>
    </xf>
    <xf numFmtId="0" fontId="35" fillId="0" borderId="23"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7" xfId="0" applyFont="1" applyBorder="1" applyAlignment="1">
      <alignment horizontal="center" vertical="center" wrapText="1"/>
    </xf>
    <xf numFmtId="0" fontId="26" fillId="0" borderId="13" xfId="0" applyFont="1" applyBorder="1" applyAlignment="1">
      <alignment horizontal="center" vertical="center" wrapText="1"/>
    </xf>
    <xf numFmtId="0" fontId="27" fillId="0" borderId="13" xfId="0" applyFont="1" applyBorder="1" applyAlignment="1">
      <alignment horizontal="center" vertical="center" wrapText="1"/>
    </xf>
    <xf numFmtId="0" fontId="26" fillId="0" borderId="13" xfId="0" applyFont="1" applyBorder="1" applyAlignment="1">
      <alignment horizontal="center" vertical="center" textRotation="255" wrapText="1"/>
    </xf>
    <xf numFmtId="0" fontId="35" fillId="0" borderId="13" xfId="0" applyFont="1" applyBorder="1" applyAlignment="1">
      <alignment horizontal="center" vertical="center" wrapText="1"/>
    </xf>
    <xf numFmtId="0" fontId="35" fillId="0" borderId="22" xfId="0"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xf>
    <xf numFmtId="0" fontId="28" fillId="0" borderId="0" xfId="0" applyFont="1" applyAlignment="1">
      <alignment horizontal="center" vertical="center" textRotation="44"/>
    </xf>
    <xf numFmtId="9" fontId="46" fillId="0" borderId="0" xfId="0" quotePrefix="1" applyNumberFormat="1" applyFont="1" applyAlignment="1">
      <alignment horizontal="center" vertical="center"/>
    </xf>
    <xf numFmtId="9" fontId="46" fillId="0" borderId="0" xfId="0" applyNumberFormat="1" applyFont="1" applyAlignment="1">
      <alignment horizontal="center" vertical="center"/>
    </xf>
    <xf numFmtId="164" fontId="45" fillId="0" borderId="0" xfId="0" applyNumberFormat="1" applyFont="1" applyAlignment="1">
      <alignment horizontal="center" vertical="center"/>
    </xf>
    <xf numFmtId="0" fontId="48" fillId="16" borderId="10" xfId="0" applyFont="1" applyFill="1" applyBorder="1" applyAlignment="1">
      <alignment horizontal="center"/>
    </xf>
    <xf numFmtId="0" fontId="49" fillId="13" borderId="11" xfId="0" applyFont="1" applyFill="1" applyBorder="1"/>
    <xf numFmtId="0" fontId="50" fillId="0" borderId="0" xfId="0" applyFont="1" applyAlignment="1">
      <alignment wrapText="1"/>
    </xf>
    <xf numFmtId="0" fontId="57" fillId="0" borderId="0" xfId="0" applyFont="1"/>
    <xf numFmtId="0" fontId="13" fillId="2" borderId="1" xfId="0" applyFont="1" applyFill="1" applyBorder="1" applyAlignment="1">
      <alignment horizontal="center" vertical="center" wrapText="1" readingOrder="1"/>
    </xf>
    <xf numFmtId="0" fontId="13" fillId="2" borderId="3" xfId="0" applyFont="1" applyFill="1" applyBorder="1" applyAlignment="1">
      <alignment horizontal="center" vertical="center" wrapText="1" readingOrder="1"/>
    </xf>
    <xf numFmtId="0" fontId="9" fillId="0" borderId="0" xfId="0" applyFont="1" applyAlignment="1">
      <alignment horizontal="left" vertical="center" wrapText="1"/>
    </xf>
    <xf numFmtId="0" fontId="10" fillId="4" borderId="2" xfId="0" applyFont="1" applyFill="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10" fillId="4" borderId="3" xfId="0" applyFont="1" applyFill="1" applyBorder="1" applyAlignment="1">
      <alignment horizontal="center" vertical="center" wrapText="1" readingOrder="1"/>
    </xf>
    <xf numFmtId="0" fontId="10" fillId="5" borderId="2" xfId="0" applyFont="1" applyFill="1" applyBorder="1" applyAlignment="1">
      <alignment horizontal="center" vertical="center" wrapText="1" readingOrder="1"/>
    </xf>
    <xf numFmtId="0" fontId="9" fillId="0" borderId="0" xfId="0" applyFont="1" applyAlignment="1">
      <alignment horizontal="left" wrapText="1"/>
    </xf>
    <xf numFmtId="0" fontId="6" fillId="0" borderId="0" xfId="0" applyFont="1" applyAlignment="1">
      <alignment wrapText="1"/>
    </xf>
    <xf numFmtId="0" fontId="4" fillId="0" borderId="0" xfId="0" applyFont="1" applyAlignment="1">
      <alignment horizontal="left" vertical="center" wrapText="1" readingOrder="1"/>
    </xf>
    <xf numFmtId="0" fontId="0" fillId="0" borderId="0" xfId="0" applyAlignment="1">
      <alignment wrapText="1"/>
    </xf>
    <xf numFmtId="0" fontId="19" fillId="0" borderId="4" xfId="0" applyFont="1" applyBorder="1" applyAlignment="1">
      <alignment horizontal="left" vertical="center" wrapText="1" readingOrder="1"/>
    </xf>
    <xf numFmtId="0" fontId="9" fillId="0" borderId="4" xfId="0" applyFont="1" applyBorder="1" applyAlignment="1">
      <alignment wrapText="1" readingOrder="1"/>
    </xf>
    <xf numFmtId="0" fontId="19" fillId="0" borderId="0" xfId="0" applyFont="1" applyAlignment="1">
      <alignment horizontal="left" vertical="center" wrapText="1" readingOrder="1"/>
    </xf>
    <xf numFmtId="0" fontId="0" fillId="0" borderId="0" xfId="0" applyAlignment="1">
      <alignment wrapText="1" readingOrder="1"/>
    </xf>
    <xf numFmtId="0" fontId="10" fillId="4" borderId="5" xfId="0" applyFont="1" applyFill="1" applyBorder="1" applyAlignment="1">
      <alignment horizontal="center" vertical="center" wrapText="1" readingOrder="1"/>
    </xf>
    <xf numFmtId="0" fontId="2" fillId="0" borderId="0" xfId="0" applyFont="1" applyAlignment="1">
      <alignment horizontal="left" wrapText="1"/>
    </xf>
  </cellXfs>
  <cellStyles count="4">
    <cellStyle name="Normal" xfId="0" builtinId="0"/>
    <cellStyle name="Normal 2 58" xfId="3" xr:uid="{3B8D4CDF-70FE-4611-AD1B-1E3D69D2508F}"/>
    <cellStyle name="Normal 99" xfId="2" xr:uid="{249A6AF8-92DE-4AB7-80DD-5391FC1867D6}"/>
    <cellStyle name="Pourcentage" xfId="1" builtinId="5"/>
  </cellStyles>
  <dxfs count="1">
    <dxf>
      <font>
        <color rgb="FFFF0000"/>
      </font>
    </dxf>
  </dxfs>
  <tableStyles count="0" defaultTableStyle="TableStyleMedium2" defaultPivotStyle="PivotStyleLight16"/>
  <colors>
    <mruColors>
      <color rgb="FFEAF4EE"/>
      <color rgb="FFFFF4E6"/>
      <color rgb="FFFFF8E1"/>
      <color rgb="FFE9EEF3"/>
      <color rgb="FFF5F7FA"/>
      <color rgb="FFE8F5E9"/>
      <color rgb="FFDDE5EC"/>
      <color rgb="FFE0F2F1"/>
      <color rgb="FFEDE7F6"/>
      <color rgb="FFFFF1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B9DE6-F8A9-48BB-92A7-DF9747D5F358}">
  <sheetPr>
    <pageSetUpPr fitToPage="1"/>
  </sheetPr>
  <dimension ref="A1:L903"/>
  <sheetViews>
    <sheetView showGridLines="0" zoomScale="70" zoomScaleNormal="70" workbookViewId="0">
      <selection activeCell="E11" sqref="E11"/>
    </sheetView>
  </sheetViews>
  <sheetFormatPr baseColWidth="10" defaultColWidth="12.33203125" defaultRowHeight="15" customHeight="1" x14ac:dyDescent="0.3"/>
  <cols>
    <col min="1" max="1" width="160.5546875" customWidth="1"/>
    <col min="2" max="2" width="19.33203125" customWidth="1"/>
    <col min="3" max="4" width="9.6640625" customWidth="1"/>
    <col min="5" max="5" width="36.33203125" customWidth="1"/>
    <col min="6" max="22" width="9.6640625" customWidth="1"/>
  </cols>
  <sheetData>
    <row r="1" spans="1:5" ht="23.7" customHeight="1" x14ac:dyDescent="0.55000000000000004">
      <c r="A1" s="250" t="s">
        <v>199</v>
      </c>
      <c r="B1" s="251"/>
    </row>
    <row r="2" spans="1:5" ht="24" customHeight="1" x14ac:dyDescent="0.45">
      <c r="A2" s="87" t="s">
        <v>0</v>
      </c>
      <c r="B2" s="88"/>
    </row>
    <row r="3" spans="1:5" ht="18.75" customHeight="1" x14ac:dyDescent="0.5">
      <c r="A3" s="89" t="s">
        <v>1</v>
      </c>
      <c r="B3" s="88"/>
    </row>
    <row r="4" spans="1:5" ht="37.200000000000003" customHeight="1" x14ac:dyDescent="0.5">
      <c r="A4" s="90" t="s">
        <v>2</v>
      </c>
      <c r="B4" s="88"/>
    </row>
    <row r="5" spans="1:5" ht="30.75" customHeight="1" x14ac:dyDescent="0.45">
      <c r="A5" s="91" t="s">
        <v>3</v>
      </c>
      <c r="B5" s="88"/>
    </row>
    <row r="6" spans="1:5" ht="39.6" customHeight="1" x14ac:dyDescent="0.45">
      <c r="A6" s="92" t="s">
        <v>4</v>
      </c>
      <c r="B6" s="88"/>
    </row>
    <row r="7" spans="1:5" ht="15" customHeight="1" x14ac:dyDescent="0.45">
      <c r="A7" s="87"/>
      <c r="B7" s="88"/>
    </row>
    <row r="8" spans="1:5" ht="15.75" customHeight="1" x14ac:dyDescent="0.45">
      <c r="A8" s="91" t="s">
        <v>5</v>
      </c>
      <c r="B8" s="88"/>
    </row>
    <row r="9" spans="1:5" ht="15" customHeight="1" x14ac:dyDescent="0.45">
      <c r="A9" s="87"/>
      <c r="B9" s="88"/>
    </row>
    <row r="10" spans="1:5" ht="16.95" customHeight="1" x14ac:dyDescent="0.45">
      <c r="A10" s="143" t="s">
        <v>6</v>
      </c>
      <c r="B10" s="88"/>
      <c r="E10" s="86"/>
    </row>
    <row r="11" spans="1:5" ht="19.95" customHeight="1" x14ac:dyDescent="0.45">
      <c r="A11" s="146" t="s">
        <v>7</v>
      </c>
      <c r="B11" s="88"/>
    </row>
    <row r="12" spans="1:5" ht="85.95" customHeight="1" x14ac:dyDescent="0.45">
      <c r="A12" s="93" t="s">
        <v>8</v>
      </c>
      <c r="B12" s="88"/>
    </row>
    <row r="13" spans="1:5" ht="20.7" customHeight="1" x14ac:dyDescent="0.45">
      <c r="A13" s="147" t="s">
        <v>9</v>
      </c>
      <c r="B13" s="88"/>
    </row>
    <row r="14" spans="1:5" ht="118.5" customHeight="1" x14ac:dyDescent="0.45">
      <c r="A14" s="94" t="s">
        <v>10</v>
      </c>
      <c r="B14" s="88"/>
    </row>
    <row r="15" spans="1:5" ht="22.95" customHeight="1" x14ac:dyDescent="0.45">
      <c r="A15" s="95" t="s">
        <v>11</v>
      </c>
      <c r="B15" s="88"/>
    </row>
    <row r="16" spans="1:5" ht="20.7" customHeight="1" x14ac:dyDescent="0.45">
      <c r="A16" s="96" t="s">
        <v>12</v>
      </c>
      <c r="B16" s="88"/>
    </row>
    <row r="17" spans="1:12" ht="42.6" customHeight="1" x14ac:dyDescent="0.45">
      <c r="A17" s="95" t="s">
        <v>13</v>
      </c>
      <c r="B17" s="88"/>
    </row>
    <row r="18" spans="1:12" ht="23.7" customHeight="1" x14ac:dyDescent="0.45">
      <c r="A18" s="96" t="s">
        <v>14</v>
      </c>
      <c r="B18" s="88"/>
    </row>
    <row r="19" spans="1:12" ht="21.6" customHeight="1" x14ac:dyDescent="0.45">
      <c r="A19" s="96" t="s">
        <v>15</v>
      </c>
      <c r="B19" s="88"/>
    </row>
    <row r="20" spans="1:12" ht="24" customHeight="1" x14ac:dyDescent="0.45">
      <c r="A20" s="96" t="s">
        <v>16</v>
      </c>
      <c r="B20" s="88"/>
    </row>
    <row r="21" spans="1:12" ht="24.75" customHeight="1" x14ac:dyDescent="0.45">
      <c r="A21" s="96" t="s">
        <v>17</v>
      </c>
      <c r="B21" s="88"/>
    </row>
    <row r="22" spans="1:12" ht="29.7" customHeight="1" x14ac:dyDescent="0.3">
      <c r="A22" s="96" t="s">
        <v>18</v>
      </c>
      <c r="B22" s="97"/>
      <c r="C22" s="98"/>
      <c r="D22" s="98"/>
      <c r="E22" s="98"/>
      <c r="F22" s="98"/>
      <c r="G22" s="98"/>
      <c r="H22" s="98"/>
      <c r="I22" s="98"/>
      <c r="J22" s="98"/>
      <c r="K22" s="98"/>
      <c r="L22" s="98"/>
    </row>
    <row r="23" spans="1:12" ht="22.95" customHeight="1" x14ac:dyDescent="0.5">
      <c r="A23" s="144" t="s">
        <v>19</v>
      </c>
      <c r="B23" s="145"/>
    </row>
    <row r="24" spans="1:12" ht="13.2" customHeight="1" x14ac:dyDescent="0.45">
      <c r="A24" s="252"/>
      <c r="B24" s="253"/>
    </row>
    <row r="25" spans="1:12" ht="15.75" customHeight="1" x14ac:dyDescent="0.3">
      <c r="A25" s="99"/>
      <c r="B25" s="83"/>
    </row>
    <row r="26" spans="1:12" ht="15.75" customHeight="1" x14ac:dyDescent="0.3">
      <c r="A26" s="99"/>
      <c r="B26" s="83"/>
    </row>
    <row r="27" spans="1:12" ht="15.75" customHeight="1" x14ac:dyDescent="0.3">
      <c r="A27" s="99"/>
      <c r="B27" s="83"/>
    </row>
    <row r="28" spans="1:12" ht="15.75" customHeight="1" x14ac:dyDescent="0.3">
      <c r="A28" s="99"/>
      <c r="B28" s="83"/>
    </row>
    <row r="29" spans="1:12" ht="15.75" customHeight="1" x14ac:dyDescent="0.3">
      <c r="A29" s="99"/>
      <c r="B29" s="83"/>
    </row>
    <row r="30" spans="1:12" ht="15.75" customHeight="1" x14ac:dyDescent="0.3">
      <c r="A30" s="99"/>
      <c r="B30" s="83"/>
    </row>
    <row r="31" spans="1:12" ht="15.75" customHeight="1" x14ac:dyDescent="0.3">
      <c r="A31" s="100"/>
    </row>
    <row r="32" spans="1:12" ht="15.75" customHeight="1" x14ac:dyDescent="0.3">
      <c r="A32" s="100"/>
    </row>
    <row r="33" spans="1:1" ht="15.75" customHeight="1" x14ac:dyDescent="0.3">
      <c r="A33" s="100"/>
    </row>
    <row r="34" spans="1:1" ht="15.75" customHeight="1" x14ac:dyDescent="0.3">
      <c r="A34" s="100"/>
    </row>
    <row r="35" spans="1:1" ht="15.75" customHeight="1" x14ac:dyDescent="0.3">
      <c r="A35" s="100"/>
    </row>
    <row r="36" spans="1:1" ht="15.75" customHeight="1" x14ac:dyDescent="0.3">
      <c r="A36" s="100"/>
    </row>
    <row r="37" spans="1:1" ht="15.75" customHeight="1" x14ac:dyDescent="0.3">
      <c r="A37" s="100"/>
    </row>
    <row r="38" spans="1:1" ht="15.75" customHeight="1" x14ac:dyDescent="0.3">
      <c r="A38" s="100"/>
    </row>
    <row r="39" spans="1:1" ht="15.75" customHeight="1" x14ac:dyDescent="0.3">
      <c r="A39" s="100"/>
    </row>
    <row r="40" spans="1:1" ht="15.75" customHeight="1" x14ac:dyDescent="0.3">
      <c r="A40" s="100"/>
    </row>
    <row r="41" spans="1:1" ht="15.75" customHeight="1" x14ac:dyDescent="0.3">
      <c r="A41" s="100"/>
    </row>
    <row r="42" spans="1:1" ht="15.75" customHeight="1" x14ac:dyDescent="0.3">
      <c r="A42" s="100"/>
    </row>
    <row r="43" spans="1:1" ht="15.75" customHeight="1" x14ac:dyDescent="0.3">
      <c r="A43" s="100"/>
    </row>
    <row r="44" spans="1:1" ht="15.75" customHeight="1" x14ac:dyDescent="0.3">
      <c r="A44" s="100"/>
    </row>
    <row r="45" spans="1:1" ht="15.75" customHeight="1" x14ac:dyDescent="0.3">
      <c r="A45" s="100"/>
    </row>
    <row r="46" spans="1:1" ht="15.75" customHeight="1" x14ac:dyDescent="0.3">
      <c r="A46" s="100"/>
    </row>
    <row r="47" spans="1:1" ht="15.75" customHeight="1" x14ac:dyDescent="0.3">
      <c r="A47" s="100"/>
    </row>
    <row r="48" spans="1:1" ht="15.75" customHeight="1" x14ac:dyDescent="0.3">
      <c r="A48" s="100"/>
    </row>
    <row r="49" spans="1:1" ht="15.75" customHeight="1" x14ac:dyDescent="0.3">
      <c r="A49" s="100"/>
    </row>
    <row r="50" spans="1:1" ht="15.75" customHeight="1" x14ac:dyDescent="0.3">
      <c r="A50" s="100"/>
    </row>
    <row r="51" spans="1:1" ht="15.75" customHeight="1" x14ac:dyDescent="0.3">
      <c r="A51" s="100"/>
    </row>
    <row r="52" spans="1:1" ht="15.75" customHeight="1" x14ac:dyDescent="0.3">
      <c r="A52" s="100"/>
    </row>
    <row r="53" spans="1:1" ht="15.75" customHeight="1" x14ac:dyDescent="0.3">
      <c r="A53" s="100"/>
    </row>
    <row r="54" spans="1:1" ht="15.75" customHeight="1" x14ac:dyDescent="0.3">
      <c r="A54" s="100"/>
    </row>
    <row r="55" spans="1:1" ht="15.75" customHeight="1" x14ac:dyDescent="0.3">
      <c r="A55" s="100"/>
    </row>
    <row r="56" spans="1:1" ht="15.75" customHeight="1" x14ac:dyDescent="0.3">
      <c r="A56" s="100"/>
    </row>
    <row r="57" spans="1:1" ht="15.75" customHeight="1" x14ac:dyDescent="0.3">
      <c r="A57" s="100"/>
    </row>
    <row r="58" spans="1:1" ht="15.75" customHeight="1" x14ac:dyDescent="0.3">
      <c r="A58" s="100"/>
    </row>
    <row r="59" spans="1:1" ht="15.75" customHeight="1" x14ac:dyDescent="0.3">
      <c r="A59" s="100"/>
    </row>
    <row r="60" spans="1:1" ht="15.75" customHeight="1" x14ac:dyDescent="0.3">
      <c r="A60" s="100"/>
    </row>
    <row r="61" spans="1:1" ht="15.75" customHeight="1" x14ac:dyDescent="0.3">
      <c r="A61" s="100"/>
    </row>
    <row r="62" spans="1:1" ht="15.75" customHeight="1" x14ac:dyDescent="0.3">
      <c r="A62" s="100"/>
    </row>
    <row r="63" spans="1:1" ht="15.75" customHeight="1" x14ac:dyDescent="0.3">
      <c r="A63" s="100"/>
    </row>
    <row r="64" spans="1:1" ht="15.75" customHeight="1" x14ac:dyDescent="0.3">
      <c r="A64" s="100"/>
    </row>
    <row r="65" spans="1:1" ht="15.75" customHeight="1" x14ac:dyDescent="0.3">
      <c r="A65" s="100"/>
    </row>
    <row r="66" spans="1:1" ht="15.75" customHeight="1" x14ac:dyDescent="0.3">
      <c r="A66" s="100"/>
    </row>
    <row r="67" spans="1:1" ht="15.75" customHeight="1" x14ac:dyDescent="0.3">
      <c r="A67" s="100"/>
    </row>
    <row r="68" spans="1:1" ht="15.75" customHeight="1" x14ac:dyDescent="0.3">
      <c r="A68" s="100"/>
    </row>
    <row r="69" spans="1:1" ht="15.75" customHeight="1" x14ac:dyDescent="0.3">
      <c r="A69" s="100"/>
    </row>
    <row r="70" spans="1:1" ht="15.75" customHeight="1" x14ac:dyDescent="0.3">
      <c r="A70" s="100"/>
    </row>
    <row r="71" spans="1:1" ht="15.75" customHeight="1" x14ac:dyDescent="0.3">
      <c r="A71" s="100"/>
    </row>
    <row r="72" spans="1:1" ht="15.75" customHeight="1" x14ac:dyDescent="0.3">
      <c r="A72" s="100"/>
    </row>
    <row r="73" spans="1:1" ht="15.75" customHeight="1" x14ac:dyDescent="0.3">
      <c r="A73" s="100"/>
    </row>
    <row r="74" spans="1:1" ht="15.75" customHeight="1" x14ac:dyDescent="0.3">
      <c r="A74" s="100"/>
    </row>
    <row r="75" spans="1:1" ht="15.75" customHeight="1" x14ac:dyDescent="0.3">
      <c r="A75" s="100"/>
    </row>
    <row r="76" spans="1:1" ht="15.75" customHeight="1" x14ac:dyDescent="0.3">
      <c r="A76" s="100"/>
    </row>
    <row r="77" spans="1:1" ht="15.75" customHeight="1" x14ac:dyDescent="0.3">
      <c r="A77" s="100"/>
    </row>
    <row r="78" spans="1:1" ht="15.75" customHeight="1" x14ac:dyDescent="0.3">
      <c r="A78" s="100"/>
    </row>
    <row r="79" spans="1:1" ht="15.75" customHeight="1" x14ac:dyDescent="0.3">
      <c r="A79" s="100"/>
    </row>
    <row r="80" spans="1:1" ht="15.75" customHeight="1" x14ac:dyDescent="0.3">
      <c r="A80" s="100"/>
    </row>
    <row r="81" spans="1:1" ht="15.75" customHeight="1" x14ac:dyDescent="0.3">
      <c r="A81" s="100"/>
    </row>
    <row r="82" spans="1:1" ht="15.75" customHeight="1" x14ac:dyDescent="0.3">
      <c r="A82" s="100"/>
    </row>
    <row r="83" spans="1:1" ht="15.75" customHeight="1" x14ac:dyDescent="0.3">
      <c r="A83" s="100"/>
    </row>
    <row r="84" spans="1:1" ht="15.75" customHeight="1" x14ac:dyDescent="0.3">
      <c r="A84" s="100"/>
    </row>
    <row r="85" spans="1:1" ht="15.75" customHeight="1" x14ac:dyDescent="0.3">
      <c r="A85" s="100"/>
    </row>
    <row r="86" spans="1:1" ht="15.75" customHeight="1" x14ac:dyDescent="0.3">
      <c r="A86" s="100"/>
    </row>
    <row r="87" spans="1:1" ht="15.75" customHeight="1" x14ac:dyDescent="0.3">
      <c r="A87" s="100"/>
    </row>
    <row r="88" spans="1:1" ht="15.75" customHeight="1" x14ac:dyDescent="0.3">
      <c r="A88" s="100"/>
    </row>
    <row r="89" spans="1:1" ht="15.75" customHeight="1" x14ac:dyDescent="0.3">
      <c r="A89" s="100"/>
    </row>
    <row r="90" spans="1:1" ht="15.75" customHeight="1" x14ac:dyDescent="0.3">
      <c r="A90" s="100"/>
    </row>
    <row r="91" spans="1:1" ht="15.75" customHeight="1" x14ac:dyDescent="0.3">
      <c r="A91" s="100"/>
    </row>
    <row r="92" spans="1:1" ht="15.75" customHeight="1" x14ac:dyDescent="0.3">
      <c r="A92" s="100"/>
    </row>
    <row r="93" spans="1:1" ht="15.75" customHeight="1" x14ac:dyDescent="0.3">
      <c r="A93" s="100"/>
    </row>
    <row r="94" spans="1:1" ht="15.75" customHeight="1" x14ac:dyDescent="0.3">
      <c r="A94" s="100"/>
    </row>
    <row r="95" spans="1:1" ht="15.75" customHeight="1" x14ac:dyDescent="0.3">
      <c r="A95" s="100"/>
    </row>
    <row r="96" spans="1:1" ht="15.75" customHeight="1" x14ac:dyDescent="0.3">
      <c r="A96" s="100"/>
    </row>
    <row r="97" spans="1:1" ht="15.75" customHeight="1" x14ac:dyDescent="0.3">
      <c r="A97" s="100"/>
    </row>
    <row r="98" spans="1:1" ht="15.75" customHeight="1" x14ac:dyDescent="0.3">
      <c r="A98" s="100"/>
    </row>
    <row r="99" spans="1:1" ht="15.75" customHeight="1" x14ac:dyDescent="0.3">
      <c r="A99" s="100"/>
    </row>
    <row r="100" spans="1:1" ht="15.75" customHeight="1" x14ac:dyDescent="0.3">
      <c r="A100" s="100"/>
    </row>
    <row r="101" spans="1:1" ht="15.75" customHeight="1" x14ac:dyDescent="0.3">
      <c r="A101" s="100"/>
    </row>
    <row r="102" spans="1:1" ht="15.75" customHeight="1" x14ac:dyDescent="0.3">
      <c r="A102" s="100"/>
    </row>
    <row r="103" spans="1:1" ht="15.75" customHeight="1" x14ac:dyDescent="0.3">
      <c r="A103" s="100"/>
    </row>
    <row r="104" spans="1:1" ht="15.75" customHeight="1" x14ac:dyDescent="0.3">
      <c r="A104" s="100"/>
    </row>
    <row r="105" spans="1:1" ht="15.75" customHeight="1" x14ac:dyDescent="0.3">
      <c r="A105" s="100"/>
    </row>
    <row r="106" spans="1:1" ht="15.75" customHeight="1" x14ac:dyDescent="0.3">
      <c r="A106" s="100"/>
    </row>
    <row r="107" spans="1:1" ht="15.75" customHeight="1" x14ac:dyDescent="0.3">
      <c r="A107" s="100"/>
    </row>
    <row r="108" spans="1:1" ht="15.75" customHeight="1" x14ac:dyDescent="0.3">
      <c r="A108" s="100"/>
    </row>
    <row r="109" spans="1:1" ht="15.75" customHeight="1" x14ac:dyDescent="0.3">
      <c r="A109" s="100"/>
    </row>
    <row r="110" spans="1:1" ht="15.75" customHeight="1" x14ac:dyDescent="0.3">
      <c r="A110" s="100"/>
    </row>
    <row r="111" spans="1:1" ht="15.75" customHeight="1" x14ac:dyDescent="0.3">
      <c r="A111" s="100"/>
    </row>
    <row r="112" spans="1:1" ht="15.75" customHeight="1" x14ac:dyDescent="0.3">
      <c r="A112" s="100"/>
    </row>
    <row r="113" spans="1:1" ht="15.75" customHeight="1" x14ac:dyDescent="0.3">
      <c r="A113" s="100"/>
    </row>
    <row r="114" spans="1:1" ht="15.75" customHeight="1" x14ac:dyDescent="0.3">
      <c r="A114" s="100"/>
    </row>
    <row r="115" spans="1:1" ht="15.75" customHeight="1" x14ac:dyDescent="0.3">
      <c r="A115" s="100"/>
    </row>
    <row r="116" spans="1:1" ht="15.75" customHeight="1" x14ac:dyDescent="0.3">
      <c r="A116" s="100"/>
    </row>
    <row r="117" spans="1:1" ht="15.75" customHeight="1" x14ac:dyDescent="0.3">
      <c r="A117" s="100"/>
    </row>
    <row r="118" spans="1:1" ht="15.75" customHeight="1" x14ac:dyDescent="0.3">
      <c r="A118" s="100"/>
    </row>
    <row r="119" spans="1:1" ht="15.75" customHeight="1" x14ac:dyDescent="0.3">
      <c r="A119" s="100"/>
    </row>
    <row r="120" spans="1:1" ht="15.75" customHeight="1" x14ac:dyDescent="0.3">
      <c r="A120" s="100"/>
    </row>
    <row r="121" spans="1:1" ht="15.75" customHeight="1" x14ac:dyDescent="0.3">
      <c r="A121" s="100"/>
    </row>
    <row r="122" spans="1:1" ht="15.75" customHeight="1" x14ac:dyDescent="0.3">
      <c r="A122" s="100"/>
    </row>
    <row r="123" spans="1:1" ht="15.75" customHeight="1" x14ac:dyDescent="0.3">
      <c r="A123" s="100"/>
    </row>
    <row r="124" spans="1:1" ht="15.75" customHeight="1" x14ac:dyDescent="0.3">
      <c r="A124" s="100"/>
    </row>
    <row r="125" spans="1:1" ht="15.75" customHeight="1" x14ac:dyDescent="0.3">
      <c r="A125" s="100"/>
    </row>
    <row r="126" spans="1:1" ht="15.75" customHeight="1" x14ac:dyDescent="0.3">
      <c r="A126" s="100"/>
    </row>
    <row r="127" spans="1:1" ht="15.75" customHeight="1" x14ac:dyDescent="0.3">
      <c r="A127" s="100"/>
    </row>
    <row r="128" spans="1:1" ht="15.75" customHeight="1" x14ac:dyDescent="0.3">
      <c r="A128" s="100"/>
    </row>
    <row r="129" spans="1:1" ht="15.75" customHeight="1" x14ac:dyDescent="0.3">
      <c r="A129" s="100"/>
    </row>
    <row r="130" spans="1:1" ht="15.75" customHeight="1" x14ac:dyDescent="0.3">
      <c r="A130" s="100"/>
    </row>
    <row r="131" spans="1:1" ht="15.75" customHeight="1" x14ac:dyDescent="0.3">
      <c r="A131" s="100"/>
    </row>
    <row r="132" spans="1:1" ht="15.75" customHeight="1" x14ac:dyDescent="0.3">
      <c r="A132" s="100"/>
    </row>
    <row r="133" spans="1:1" ht="15.75" customHeight="1" x14ac:dyDescent="0.3">
      <c r="A133" s="100"/>
    </row>
    <row r="134" spans="1:1" ht="15.75" customHeight="1" x14ac:dyDescent="0.3">
      <c r="A134" s="100"/>
    </row>
    <row r="135" spans="1:1" ht="15.75" customHeight="1" x14ac:dyDescent="0.3">
      <c r="A135" s="100"/>
    </row>
    <row r="136" spans="1:1" ht="15.75" customHeight="1" x14ac:dyDescent="0.3">
      <c r="A136" s="100"/>
    </row>
    <row r="137" spans="1:1" ht="15.75" customHeight="1" x14ac:dyDescent="0.3">
      <c r="A137" s="100"/>
    </row>
    <row r="138" spans="1:1" ht="15.75" customHeight="1" x14ac:dyDescent="0.3">
      <c r="A138" s="100"/>
    </row>
    <row r="139" spans="1:1" ht="15.75" customHeight="1" x14ac:dyDescent="0.3">
      <c r="A139" s="100"/>
    </row>
    <row r="140" spans="1:1" ht="15.75" customHeight="1" x14ac:dyDescent="0.3">
      <c r="A140" s="100"/>
    </row>
    <row r="141" spans="1:1" ht="15.75" customHeight="1" x14ac:dyDescent="0.3">
      <c r="A141" s="100"/>
    </row>
    <row r="142" spans="1:1" ht="15.75" customHeight="1" x14ac:dyDescent="0.3">
      <c r="A142" s="100"/>
    </row>
    <row r="143" spans="1:1" ht="15.75" customHeight="1" x14ac:dyDescent="0.3">
      <c r="A143" s="100"/>
    </row>
    <row r="144" spans="1:1" ht="15.75" customHeight="1" x14ac:dyDescent="0.3">
      <c r="A144" s="100"/>
    </row>
    <row r="145" spans="1:1" ht="15.75" customHeight="1" x14ac:dyDescent="0.3">
      <c r="A145" s="100"/>
    </row>
    <row r="146" spans="1:1" ht="15.75" customHeight="1" x14ac:dyDescent="0.3">
      <c r="A146" s="100"/>
    </row>
    <row r="147" spans="1:1" ht="15.75" customHeight="1" x14ac:dyDescent="0.3">
      <c r="A147" s="100"/>
    </row>
    <row r="148" spans="1:1" ht="15.75" customHeight="1" x14ac:dyDescent="0.3">
      <c r="A148" s="100"/>
    </row>
    <row r="149" spans="1:1" ht="15.75" customHeight="1" x14ac:dyDescent="0.3">
      <c r="A149" s="100"/>
    </row>
    <row r="150" spans="1:1" ht="15.75" customHeight="1" x14ac:dyDescent="0.3">
      <c r="A150" s="100"/>
    </row>
    <row r="151" spans="1:1" ht="15.75" customHeight="1" x14ac:dyDescent="0.3">
      <c r="A151" s="100"/>
    </row>
    <row r="152" spans="1:1" ht="15.75" customHeight="1" x14ac:dyDescent="0.3">
      <c r="A152" s="100"/>
    </row>
    <row r="153" spans="1:1" ht="15.75" customHeight="1" x14ac:dyDescent="0.3">
      <c r="A153" s="100"/>
    </row>
    <row r="154" spans="1:1" ht="15.75" customHeight="1" x14ac:dyDescent="0.3">
      <c r="A154" s="100"/>
    </row>
    <row r="155" spans="1:1" ht="15.75" customHeight="1" x14ac:dyDescent="0.3">
      <c r="A155" s="100"/>
    </row>
    <row r="156" spans="1:1" ht="15.75" customHeight="1" x14ac:dyDescent="0.3">
      <c r="A156" s="100"/>
    </row>
    <row r="157" spans="1:1" ht="15.75" customHeight="1" x14ac:dyDescent="0.3">
      <c r="A157" s="100"/>
    </row>
    <row r="158" spans="1:1" ht="15.75" customHeight="1" x14ac:dyDescent="0.3">
      <c r="A158" s="100"/>
    </row>
    <row r="159" spans="1:1" ht="15.75" customHeight="1" x14ac:dyDescent="0.3">
      <c r="A159" s="100"/>
    </row>
    <row r="160" spans="1:1" ht="15.75" customHeight="1" x14ac:dyDescent="0.3">
      <c r="A160" s="100"/>
    </row>
    <row r="161" spans="1:1" ht="15.75" customHeight="1" x14ac:dyDescent="0.3">
      <c r="A161" s="100"/>
    </row>
    <row r="162" spans="1:1" ht="15.75" customHeight="1" x14ac:dyDescent="0.3">
      <c r="A162" s="100"/>
    </row>
    <row r="163" spans="1:1" ht="15.75" customHeight="1" x14ac:dyDescent="0.3">
      <c r="A163" s="100"/>
    </row>
    <row r="164" spans="1:1" ht="15.75" customHeight="1" x14ac:dyDescent="0.3">
      <c r="A164" s="100"/>
    </row>
    <row r="165" spans="1:1" ht="15.75" customHeight="1" x14ac:dyDescent="0.3">
      <c r="A165" s="100"/>
    </row>
    <row r="166" spans="1:1" ht="15.75" customHeight="1" x14ac:dyDescent="0.3">
      <c r="A166" s="100"/>
    </row>
    <row r="167" spans="1:1" ht="15.75" customHeight="1" x14ac:dyDescent="0.3">
      <c r="A167" s="100"/>
    </row>
    <row r="168" spans="1:1" ht="15.75" customHeight="1" x14ac:dyDescent="0.3">
      <c r="A168" s="100"/>
    </row>
    <row r="169" spans="1:1" ht="15.75" customHeight="1" x14ac:dyDescent="0.3">
      <c r="A169" s="100"/>
    </row>
    <row r="170" spans="1:1" ht="15.75" customHeight="1" x14ac:dyDescent="0.3">
      <c r="A170" s="100"/>
    </row>
    <row r="171" spans="1:1" ht="15.75" customHeight="1" x14ac:dyDescent="0.3">
      <c r="A171" s="100"/>
    </row>
    <row r="172" spans="1:1" ht="15.75" customHeight="1" x14ac:dyDescent="0.3">
      <c r="A172" s="100"/>
    </row>
    <row r="173" spans="1:1" ht="15.75" customHeight="1" x14ac:dyDescent="0.3">
      <c r="A173" s="100"/>
    </row>
    <row r="174" spans="1:1" ht="15.75" customHeight="1" x14ac:dyDescent="0.3">
      <c r="A174" s="100"/>
    </row>
    <row r="175" spans="1:1" ht="15.75" customHeight="1" x14ac:dyDescent="0.3">
      <c r="A175" s="100"/>
    </row>
    <row r="176" spans="1:1" ht="15.75" customHeight="1" x14ac:dyDescent="0.3">
      <c r="A176" s="100"/>
    </row>
    <row r="177" spans="1:1" ht="15.75" customHeight="1" x14ac:dyDescent="0.3">
      <c r="A177" s="100"/>
    </row>
    <row r="178" spans="1:1" ht="15.75" customHeight="1" x14ac:dyDescent="0.3">
      <c r="A178" s="100"/>
    </row>
    <row r="179" spans="1:1" ht="15.75" customHeight="1" x14ac:dyDescent="0.3">
      <c r="A179" s="100"/>
    </row>
    <row r="180" spans="1:1" ht="15.75" customHeight="1" x14ac:dyDescent="0.3">
      <c r="A180" s="100"/>
    </row>
    <row r="181" spans="1:1" ht="15.75" customHeight="1" x14ac:dyDescent="0.3">
      <c r="A181" s="100"/>
    </row>
    <row r="182" spans="1:1" ht="15.75" customHeight="1" x14ac:dyDescent="0.3">
      <c r="A182" s="100"/>
    </row>
    <row r="183" spans="1:1" ht="15.75" customHeight="1" x14ac:dyDescent="0.3">
      <c r="A183" s="100"/>
    </row>
    <row r="184" spans="1:1" ht="15.75" customHeight="1" x14ac:dyDescent="0.3">
      <c r="A184" s="100"/>
    </row>
    <row r="185" spans="1:1" ht="15.75" customHeight="1" x14ac:dyDescent="0.3">
      <c r="A185" s="100"/>
    </row>
    <row r="186" spans="1:1" ht="15.75" customHeight="1" x14ac:dyDescent="0.3">
      <c r="A186" s="100"/>
    </row>
    <row r="187" spans="1:1" ht="15.75" customHeight="1" x14ac:dyDescent="0.3">
      <c r="A187" s="100"/>
    </row>
    <row r="188" spans="1:1" ht="15.75" customHeight="1" x14ac:dyDescent="0.3">
      <c r="A188" s="100"/>
    </row>
    <row r="189" spans="1:1" ht="15.75" customHeight="1" x14ac:dyDescent="0.3">
      <c r="A189" s="100"/>
    </row>
    <row r="190" spans="1:1" ht="15.75" customHeight="1" x14ac:dyDescent="0.3">
      <c r="A190" s="100"/>
    </row>
    <row r="191" spans="1:1" ht="15.75" customHeight="1" x14ac:dyDescent="0.3">
      <c r="A191" s="100"/>
    </row>
    <row r="192" spans="1:1" ht="15.75" customHeight="1" x14ac:dyDescent="0.3">
      <c r="A192" s="100"/>
    </row>
    <row r="193" spans="1:1" ht="15.75" customHeight="1" x14ac:dyDescent="0.3">
      <c r="A193" s="100"/>
    </row>
    <row r="194" spans="1:1" ht="15.75" customHeight="1" x14ac:dyDescent="0.3">
      <c r="A194" s="100"/>
    </row>
    <row r="195" spans="1:1" ht="15.75" customHeight="1" x14ac:dyDescent="0.3">
      <c r="A195" s="100"/>
    </row>
    <row r="196" spans="1:1" ht="15.75" customHeight="1" x14ac:dyDescent="0.3">
      <c r="A196" s="100"/>
    </row>
    <row r="197" spans="1:1" ht="15.75" customHeight="1" x14ac:dyDescent="0.3">
      <c r="A197" s="100"/>
    </row>
    <row r="198" spans="1:1" ht="15.75" customHeight="1" x14ac:dyDescent="0.3">
      <c r="A198" s="100"/>
    </row>
    <row r="199" spans="1:1" ht="15.75" customHeight="1" x14ac:dyDescent="0.3">
      <c r="A199" s="100"/>
    </row>
    <row r="200" spans="1:1" ht="15.75" customHeight="1" x14ac:dyDescent="0.3">
      <c r="A200" s="100"/>
    </row>
    <row r="201" spans="1:1" ht="15.75" customHeight="1" x14ac:dyDescent="0.3">
      <c r="A201" s="100"/>
    </row>
    <row r="202" spans="1:1" ht="15.75" customHeight="1" x14ac:dyDescent="0.3">
      <c r="A202" s="100"/>
    </row>
    <row r="203" spans="1:1" ht="15.75" customHeight="1" x14ac:dyDescent="0.3">
      <c r="A203" s="100"/>
    </row>
    <row r="204" spans="1:1" ht="15.75" customHeight="1" x14ac:dyDescent="0.3">
      <c r="A204" s="100"/>
    </row>
    <row r="205" spans="1:1" ht="15.75" customHeight="1" x14ac:dyDescent="0.3">
      <c r="A205" s="100"/>
    </row>
    <row r="206" spans="1:1" ht="15.75" customHeight="1" x14ac:dyDescent="0.3">
      <c r="A206" s="100"/>
    </row>
    <row r="207" spans="1:1" ht="15.75" customHeight="1" x14ac:dyDescent="0.3">
      <c r="A207" s="100"/>
    </row>
    <row r="208" spans="1:1" ht="15.75" customHeight="1" x14ac:dyDescent="0.3">
      <c r="A208" s="100"/>
    </row>
    <row r="209" spans="1:1" ht="15.75" customHeight="1" x14ac:dyDescent="0.3">
      <c r="A209" s="100"/>
    </row>
    <row r="210" spans="1:1" ht="15.75" customHeight="1" x14ac:dyDescent="0.3">
      <c r="A210" s="100"/>
    </row>
    <row r="211" spans="1:1" ht="15.75" customHeight="1" x14ac:dyDescent="0.3">
      <c r="A211" s="100"/>
    </row>
    <row r="212" spans="1:1" ht="15.75" customHeight="1" x14ac:dyDescent="0.3">
      <c r="A212" s="100"/>
    </row>
    <row r="213" spans="1:1" ht="15.75" customHeight="1" x14ac:dyDescent="0.3">
      <c r="A213" s="100"/>
    </row>
    <row r="214" spans="1:1" ht="15.75" customHeight="1" x14ac:dyDescent="0.3">
      <c r="A214" s="100"/>
    </row>
    <row r="215" spans="1:1" ht="15.75" customHeight="1" x14ac:dyDescent="0.3">
      <c r="A215" s="100"/>
    </row>
    <row r="216" spans="1:1" ht="15.75" customHeight="1" x14ac:dyDescent="0.3">
      <c r="A216" s="100"/>
    </row>
    <row r="217" spans="1:1" ht="15.75" customHeight="1" x14ac:dyDescent="0.3">
      <c r="A217" s="100"/>
    </row>
    <row r="218" spans="1:1" ht="15.75" customHeight="1" x14ac:dyDescent="0.3">
      <c r="A218" s="100"/>
    </row>
    <row r="219" spans="1:1" ht="15.75" customHeight="1" x14ac:dyDescent="0.3">
      <c r="A219" s="100"/>
    </row>
    <row r="220" spans="1:1" ht="15.75" customHeight="1" x14ac:dyDescent="0.3">
      <c r="A220" s="100"/>
    </row>
    <row r="221" spans="1:1" ht="15.75" customHeight="1" x14ac:dyDescent="0.3">
      <c r="A221" s="100"/>
    </row>
    <row r="222" spans="1:1" ht="15.75" customHeight="1" x14ac:dyDescent="0.3">
      <c r="A222" s="100"/>
    </row>
    <row r="223" spans="1:1" ht="15.75" customHeight="1" x14ac:dyDescent="0.3">
      <c r="A223" s="100"/>
    </row>
    <row r="224" spans="1:1" ht="15.75" customHeight="1" x14ac:dyDescent="0.3">
      <c r="A224" s="100"/>
    </row>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sheetData>
  <mergeCells count="2">
    <mergeCell ref="A1:B1"/>
    <mergeCell ref="A24:B24"/>
  </mergeCells>
  <pageMargins left="0.7" right="0.7" top="0.75" bottom="0.75" header="0" footer="0"/>
  <pageSetup scale="6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57"/>
  <sheetViews>
    <sheetView tabSelected="1" zoomScaleNormal="100" zoomScalePageLayoutView="80" workbookViewId="0">
      <selection activeCell="H9" sqref="H9"/>
    </sheetView>
  </sheetViews>
  <sheetFormatPr baseColWidth="10" defaultColWidth="11.44140625" defaultRowHeight="14.4" x14ac:dyDescent="0.3"/>
  <cols>
    <col min="1" max="1" width="15.33203125" customWidth="1"/>
    <col min="2" max="2" width="36.6640625" customWidth="1"/>
    <col min="3" max="3" width="17.44140625" customWidth="1"/>
    <col min="4" max="4" width="13.88671875" customWidth="1"/>
    <col min="5" max="5" width="20.109375" customWidth="1"/>
    <col min="6" max="6" width="19.77734375" customWidth="1"/>
    <col min="7" max="7" width="23.21875" customWidth="1"/>
    <col min="8" max="12" width="18.21875" customWidth="1"/>
    <col min="13" max="13" width="18.109375" customWidth="1"/>
    <col min="14" max="14" width="20.109375" customWidth="1"/>
    <col min="15" max="15" width="23.33203125" customWidth="1"/>
    <col min="16" max="16" width="18" customWidth="1"/>
    <col min="17" max="17" width="23.77734375" customWidth="1"/>
    <col min="18" max="18" width="24.21875" customWidth="1"/>
    <col min="19" max="19" width="17.44140625" customWidth="1"/>
    <col min="20" max="20" width="15.5546875" customWidth="1"/>
    <col min="21" max="21" width="22" customWidth="1"/>
    <col min="22" max="22" width="20.109375" customWidth="1"/>
    <col min="23" max="23" width="21.6640625" customWidth="1"/>
    <col min="24" max="24" width="23.44140625" customWidth="1"/>
    <col min="25" max="25" width="22.21875" customWidth="1"/>
    <col min="26" max="26" width="23.77734375" customWidth="1"/>
    <col min="27" max="37" width="8.6640625" customWidth="1"/>
  </cols>
  <sheetData>
    <row r="1" spans="1:28" ht="32.25" customHeight="1" x14ac:dyDescent="0.3">
      <c r="A1" s="239" t="s">
        <v>20</v>
      </c>
      <c r="B1" s="239"/>
      <c r="C1" s="223" t="s">
        <v>201</v>
      </c>
      <c r="D1" s="223"/>
      <c r="E1" s="223"/>
      <c r="F1" s="222" t="s">
        <v>202</v>
      </c>
      <c r="G1" s="222"/>
      <c r="H1" s="222"/>
      <c r="I1" s="223" t="s">
        <v>204</v>
      </c>
      <c r="J1" s="223"/>
      <c r="K1" s="223"/>
      <c r="L1" s="222" t="s">
        <v>205</v>
      </c>
      <c r="M1" s="222"/>
      <c r="N1" s="222"/>
      <c r="O1" s="228" t="s">
        <v>206</v>
      </c>
      <c r="P1" s="229"/>
      <c r="Q1" s="230"/>
      <c r="R1" s="223" t="s">
        <v>207</v>
      </c>
      <c r="S1" s="223"/>
      <c r="T1" s="223"/>
      <c r="U1" s="228" t="s">
        <v>203</v>
      </c>
      <c r="V1" s="229"/>
      <c r="W1" s="230"/>
      <c r="X1" s="223" t="s">
        <v>200</v>
      </c>
      <c r="Y1" s="223"/>
      <c r="Z1" s="223"/>
    </row>
    <row r="2" spans="1:28" x14ac:dyDescent="0.3">
      <c r="A2" s="239" t="s">
        <v>21</v>
      </c>
      <c r="B2" s="239"/>
      <c r="C2" s="108" t="s">
        <v>22</v>
      </c>
      <c r="D2" s="109" t="s">
        <v>23</v>
      </c>
      <c r="E2" s="110" t="s">
        <v>24</v>
      </c>
      <c r="F2" s="108" t="s">
        <v>22</v>
      </c>
      <c r="G2" s="109" t="s">
        <v>23</v>
      </c>
      <c r="H2" s="110" t="s">
        <v>24</v>
      </c>
      <c r="I2" s="108" t="s">
        <v>22</v>
      </c>
      <c r="J2" s="109" t="s">
        <v>23</v>
      </c>
      <c r="K2" s="110" t="s">
        <v>24</v>
      </c>
      <c r="L2" s="108" t="s">
        <v>22</v>
      </c>
      <c r="M2" s="109" t="s">
        <v>23</v>
      </c>
      <c r="N2" s="110" t="s">
        <v>24</v>
      </c>
      <c r="O2" s="108" t="s">
        <v>22</v>
      </c>
      <c r="P2" s="111" t="s">
        <v>23</v>
      </c>
      <c r="Q2" s="110" t="s">
        <v>24</v>
      </c>
      <c r="R2" s="108" t="s">
        <v>22</v>
      </c>
      <c r="S2" s="111" t="s">
        <v>23</v>
      </c>
      <c r="T2" s="110" t="s">
        <v>24</v>
      </c>
      <c r="U2" s="108" t="s">
        <v>22</v>
      </c>
      <c r="V2" s="111" t="s">
        <v>23</v>
      </c>
      <c r="W2" s="110" t="s">
        <v>24</v>
      </c>
      <c r="X2" s="108" t="s">
        <v>22</v>
      </c>
      <c r="Y2" s="111" t="s">
        <v>23</v>
      </c>
      <c r="Z2" s="110" t="s">
        <v>24</v>
      </c>
    </row>
    <row r="3" spans="1:28" x14ac:dyDescent="0.3">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row>
    <row r="4" spans="1:28" x14ac:dyDescent="0.3">
      <c r="A4" s="239" t="s">
        <v>25</v>
      </c>
      <c r="B4" s="125" t="s">
        <v>26</v>
      </c>
      <c r="C4" s="108">
        <f>SUM(C5:C6)</f>
        <v>0</v>
      </c>
      <c r="D4" s="109">
        <f>SUM(D5:D6)</f>
        <v>0</v>
      </c>
      <c r="E4" s="107">
        <f>SUM(C4:D4)</f>
        <v>0</v>
      </c>
      <c r="F4" s="108">
        <f>SUM(F5:F6)</f>
        <v>0</v>
      </c>
      <c r="G4" s="109">
        <f>SUM(G5:G6)</f>
        <v>0</v>
      </c>
      <c r="H4" s="107">
        <f>SUM(F4:G4)</f>
        <v>0</v>
      </c>
      <c r="I4" s="108">
        <f>SUM(I5:I6)</f>
        <v>0</v>
      </c>
      <c r="J4" s="109">
        <f>SUM(J5:J6)</f>
        <v>0</v>
      </c>
      <c r="K4" s="107">
        <f>SUM(I4:J4)</f>
        <v>0</v>
      </c>
      <c r="L4" s="108">
        <f>SUM(L5:L6)</f>
        <v>0</v>
      </c>
      <c r="M4" s="109">
        <f>SUM(M5:M6)</f>
        <v>0</v>
      </c>
      <c r="N4" s="107">
        <f>SUM(L4:M4)</f>
        <v>0</v>
      </c>
      <c r="O4" s="108">
        <f>SUM(O5:O6)</f>
        <v>0</v>
      </c>
      <c r="P4" s="109">
        <f>SUM(P5:P6)</f>
        <v>0</v>
      </c>
      <c r="Q4" s="107">
        <f>SUM(O4:P4)</f>
        <v>0</v>
      </c>
      <c r="R4" s="108">
        <f>SUM(R5:R6)</f>
        <v>0</v>
      </c>
      <c r="S4" s="109">
        <f>SUM(S5:S6)</f>
        <v>0</v>
      </c>
      <c r="T4" s="107">
        <f>SUM(R4:S4)</f>
        <v>0</v>
      </c>
      <c r="U4" s="108">
        <f>SUM(U5:U6)</f>
        <v>0</v>
      </c>
      <c r="V4" s="109">
        <f>SUM(V5:V6)</f>
        <v>0</v>
      </c>
      <c r="W4" s="107">
        <f>SUM(U4:V4)</f>
        <v>0</v>
      </c>
      <c r="X4" s="108">
        <f>SUM(C4,F4,I4,L4,R4,O4,U4)</f>
        <v>0</v>
      </c>
      <c r="Y4" s="111">
        <f>SUM(D4,G4,J4,M4,S4,P4,V4)</f>
        <v>0</v>
      </c>
      <c r="Z4" s="107">
        <f>SUM(X4:Y4)</f>
        <v>0</v>
      </c>
    </row>
    <row r="5" spans="1:28" x14ac:dyDescent="0.3">
      <c r="A5" s="239"/>
      <c r="B5" s="121" t="s">
        <v>27</v>
      </c>
      <c r="C5" s="114"/>
      <c r="D5" s="115"/>
      <c r="E5" s="119">
        <f>SUM(C5:D5)</f>
        <v>0</v>
      </c>
      <c r="F5" s="114"/>
      <c r="G5" s="115"/>
      <c r="H5" s="119">
        <f>SUM(F5:G5)</f>
        <v>0</v>
      </c>
      <c r="I5" s="114"/>
      <c r="J5" s="115"/>
      <c r="K5" s="119">
        <f>SUM(I5:J5)</f>
        <v>0</v>
      </c>
      <c r="L5" s="114"/>
      <c r="M5" s="115"/>
      <c r="N5" s="119">
        <f>SUM(L5:M5)</f>
        <v>0</v>
      </c>
      <c r="O5" s="114"/>
      <c r="P5" s="115"/>
      <c r="Q5" s="119">
        <f>SUM(O5:P5)</f>
        <v>0</v>
      </c>
      <c r="R5" s="114"/>
      <c r="S5" s="115"/>
      <c r="T5" s="119">
        <f>SUM(R5:S5)</f>
        <v>0</v>
      </c>
      <c r="U5" s="114"/>
      <c r="V5" s="115"/>
      <c r="W5" s="119">
        <f>SUM(U5:V5)</f>
        <v>0</v>
      </c>
      <c r="X5" s="108">
        <f>SUM(C5,I5,F5,L5,R5,O5,U5)</f>
        <v>0</v>
      </c>
      <c r="Y5" s="111">
        <f>SUM(D5,G5,J5,M5,S5,P5,V5)</f>
        <v>0</v>
      </c>
      <c r="Z5" s="122">
        <f>SUM(X5:Y5)</f>
        <v>0</v>
      </c>
    </row>
    <row r="6" spans="1:28" x14ac:dyDescent="0.3">
      <c r="A6" s="239"/>
      <c r="B6" s="121" t="s">
        <v>28</v>
      </c>
      <c r="C6" s="114"/>
      <c r="D6" s="115"/>
      <c r="E6" s="119">
        <f>SUM(C6:D6)</f>
        <v>0</v>
      </c>
      <c r="F6" s="114"/>
      <c r="G6" s="115"/>
      <c r="H6" s="119">
        <f>SUM(F6:G6)</f>
        <v>0</v>
      </c>
      <c r="I6" s="114"/>
      <c r="J6" s="115"/>
      <c r="K6" s="119">
        <f>SUM(I6:J6)</f>
        <v>0</v>
      </c>
      <c r="L6" s="114"/>
      <c r="M6" s="115"/>
      <c r="N6" s="119">
        <f>SUM(L6:M6)</f>
        <v>0</v>
      </c>
      <c r="O6" s="114"/>
      <c r="P6" s="115"/>
      <c r="Q6" s="119">
        <f>SUM(O6:P6)</f>
        <v>0</v>
      </c>
      <c r="R6" s="114"/>
      <c r="S6" s="115"/>
      <c r="T6" s="119">
        <f>SUM(R6:S6)</f>
        <v>0</v>
      </c>
      <c r="U6" s="114"/>
      <c r="V6" s="115"/>
      <c r="W6" s="119">
        <f>SUM(U6:V6)</f>
        <v>0</v>
      </c>
      <c r="X6" s="108">
        <f>SUM(C6,F6,I6,L6,R6,O6,U6)</f>
        <v>0</v>
      </c>
      <c r="Y6" s="111">
        <f>SUM(D6,G6,J6,M6,S6,P6,V6)</f>
        <v>0</v>
      </c>
      <c r="Z6" s="122">
        <f>SUM(X6:Y6)</f>
        <v>0</v>
      </c>
    </row>
    <row r="7" spans="1:28" x14ac:dyDescent="0.3">
      <c r="O7" s="105"/>
      <c r="V7" s="106"/>
      <c r="AB7" s="106"/>
    </row>
    <row r="8" spans="1:28" ht="48" customHeight="1" x14ac:dyDescent="0.3">
      <c r="A8" s="239" t="s">
        <v>29</v>
      </c>
      <c r="B8" s="113" t="s">
        <v>30</v>
      </c>
      <c r="C8" s="108">
        <f>SUM(C9:C12)</f>
        <v>0</v>
      </c>
      <c r="D8" s="109">
        <f>SUM(D9:D12)</f>
        <v>0</v>
      </c>
      <c r="E8" s="107">
        <f>SUM(C8:D8)</f>
        <v>0</v>
      </c>
      <c r="F8" s="108">
        <f>SUM(F9:F12)</f>
        <v>0</v>
      </c>
      <c r="G8" s="109">
        <f>SUM(G9:G12)</f>
        <v>0</v>
      </c>
      <c r="H8" s="107">
        <f>SUM(F8:G8)</f>
        <v>0</v>
      </c>
      <c r="I8" s="108">
        <f>SUM(I9:I12)</f>
        <v>0</v>
      </c>
      <c r="J8" s="109">
        <f>SUM(J9:J12)</f>
        <v>0</v>
      </c>
      <c r="K8" s="107">
        <f>SUM(I8:J8)</f>
        <v>0</v>
      </c>
      <c r="L8" s="108">
        <f>SUM(L9:L12)</f>
        <v>0</v>
      </c>
      <c r="M8" s="109">
        <f>SUM(M9:M12)</f>
        <v>0</v>
      </c>
      <c r="N8" s="107">
        <f>SUM(L8:M8)</f>
        <v>0</v>
      </c>
      <c r="O8" s="108">
        <f>SUM(O9:O12)</f>
        <v>0</v>
      </c>
      <c r="P8" s="109">
        <f>SUM(P9:P12)</f>
        <v>0</v>
      </c>
      <c r="Q8" s="107">
        <f>SUM(O8:P8)</f>
        <v>0</v>
      </c>
      <c r="R8" s="108">
        <f>SUM(R9:R12)</f>
        <v>0</v>
      </c>
      <c r="S8" s="109">
        <f>SUM(S9:S12)</f>
        <v>0</v>
      </c>
      <c r="T8" s="107">
        <f>SUM(R8:S8)</f>
        <v>0</v>
      </c>
      <c r="U8" s="108">
        <f>SUM(U9:U12)</f>
        <v>0</v>
      </c>
      <c r="V8" s="109">
        <f>SUM(V9:V12)</f>
        <v>0</v>
      </c>
      <c r="W8" s="107">
        <f>SUM(U8:V8)</f>
        <v>0</v>
      </c>
      <c r="X8" s="108">
        <f>SUM(C8,F8,I8,L8,O8,R8,U8)</f>
        <v>0</v>
      </c>
      <c r="Y8" s="111">
        <f>SUM(D8,G8,J8,M8,S8)</f>
        <v>0</v>
      </c>
      <c r="Z8" s="107">
        <f>SUM(X8:Y8)</f>
        <v>0</v>
      </c>
    </row>
    <row r="9" spans="1:28" x14ac:dyDescent="0.3">
      <c r="A9" s="239"/>
      <c r="B9" s="121" t="s">
        <v>31</v>
      </c>
      <c r="C9" s="114"/>
      <c r="D9" s="115"/>
      <c r="E9" s="119">
        <f>SUM(C9:D9)</f>
        <v>0</v>
      </c>
      <c r="F9" s="114"/>
      <c r="G9" s="115"/>
      <c r="H9" s="119">
        <f>SUM(F9:G9)</f>
        <v>0</v>
      </c>
      <c r="I9" s="114"/>
      <c r="J9" s="115"/>
      <c r="K9" s="119">
        <f>SUM(I9:J9)</f>
        <v>0</v>
      </c>
      <c r="L9" s="114"/>
      <c r="M9" s="115"/>
      <c r="N9" s="119">
        <f>SUM(L9:M9)</f>
        <v>0</v>
      </c>
      <c r="O9" s="114"/>
      <c r="P9" s="115"/>
      <c r="Q9" s="119">
        <f>SUM(O9:P9)</f>
        <v>0</v>
      </c>
      <c r="R9" s="114"/>
      <c r="S9" s="115"/>
      <c r="T9" s="119">
        <f>SUM(R9:S9)</f>
        <v>0</v>
      </c>
      <c r="U9" s="114"/>
      <c r="V9" s="115"/>
      <c r="W9" s="119">
        <f>SUM(U9:V9)</f>
        <v>0</v>
      </c>
      <c r="X9" s="108">
        <f>SUM(C9,I9,F9,L9,R9,O9,U9)</f>
        <v>0</v>
      </c>
      <c r="Y9" s="111">
        <f>SUM(D9,G9,J9,M9,S9,P9,V9)</f>
        <v>0</v>
      </c>
      <c r="Z9" s="122">
        <f>SUM(X9:Y9)</f>
        <v>0</v>
      </c>
    </row>
    <row r="10" spans="1:28" x14ac:dyDescent="0.3">
      <c r="A10" s="239"/>
      <c r="B10" s="121" t="s">
        <v>32</v>
      </c>
      <c r="C10" s="114"/>
      <c r="D10" s="115"/>
      <c r="E10" s="119">
        <f>SUM(C10:D10)</f>
        <v>0</v>
      </c>
      <c r="F10" s="114"/>
      <c r="G10" s="115"/>
      <c r="H10" s="119">
        <f>SUM(F10:G10)</f>
        <v>0</v>
      </c>
      <c r="I10" s="114"/>
      <c r="J10" s="115"/>
      <c r="K10" s="119">
        <f>SUM(I10:J10)</f>
        <v>0</v>
      </c>
      <c r="L10" s="114"/>
      <c r="M10" s="115"/>
      <c r="N10" s="119">
        <f>SUM(L10:M10)</f>
        <v>0</v>
      </c>
      <c r="O10" s="114"/>
      <c r="P10" s="115"/>
      <c r="Q10" s="119">
        <f>SUM(O10:P10)</f>
        <v>0</v>
      </c>
      <c r="R10" s="114"/>
      <c r="S10" s="115"/>
      <c r="T10" s="119">
        <f>SUM(R10:S10)</f>
        <v>0</v>
      </c>
      <c r="U10" s="114"/>
      <c r="V10" s="115"/>
      <c r="W10" s="119">
        <f>SUM(U10:V10)</f>
        <v>0</v>
      </c>
      <c r="X10" s="108">
        <f t="shared" ref="X10:X12" si="0">SUM(C10,I10,F10,L10,R10,O10,U10)</f>
        <v>0</v>
      </c>
      <c r="Y10" s="111">
        <f t="shared" ref="Y10:Y12" si="1">SUM(D10,G10,J10,M10,S10,P10,V10)</f>
        <v>0</v>
      </c>
      <c r="Z10" s="122">
        <f t="shared" ref="Z10:Z12" si="2">SUM(X10:Y10)</f>
        <v>0</v>
      </c>
    </row>
    <row r="11" spans="1:28" x14ac:dyDescent="0.3">
      <c r="A11" s="239"/>
      <c r="B11" s="121" t="s">
        <v>33</v>
      </c>
      <c r="C11" s="114"/>
      <c r="D11" s="115"/>
      <c r="E11" s="119">
        <f>SUM(C11:D11)</f>
        <v>0</v>
      </c>
      <c r="F11" s="114"/>
      <c r="G11" s="115"/>
      <c r="H11" s="119">
        <f>SUM(F11:G11)</f>
        <v>0</v>
      </c>
      <c r="I11" s="114"/>
      <c r="J11" s="115"/>
      <c r="K11" s="119">
        <f>SUM(I11:J11)</f>
        <v>0</v>
      </c>
      <c r="L11" s="114"/>
      <c r="M11" s="115"/>
      <c r="N11" s="119">
        <f>SUM(L11:M11)</f>
        <v>0</v>
      </c>
      <c r="O11" s="114"/>
      <c r="P11" s="115"/>
      <c r="Q11" s="119">
        <f>SUM(O11:P11)</f>
        <v>0</v>
      </c>
      <c r="R11" s="114"/>
      <c r="S11" s="115"/>
      <c r="T11" s="119">
        <f>SUM(R11:S11)</f>
        <v>0</v>
      </c>
      <c r="U11" s="114"/>
      <c r="V11" s="115"/>
      <c r="W11" s="119">
        <f>SUM(U11:V11)</f>
        <v>0</v>
      </c>
      <c r="X11" s="108">
        <f t="shared" si="0"/>
        <v>0</v>
      </c>
      <c r="Y11" s="111">
        <f t="shared" si="1"/>
        <v>0</v>
      </c>
      <c r="Z11" s="122">
        <f t="shared" si="2"/>
        <v>0</v>
      </c>
    </row>
    <row r="12" spans="1:28" x14ac:dyDescent="0.3">
      <c r="A12" s="239"/>
      <c r="B12" s="121" t="s">
        <v>34</v>
      </c>
      <c r="C12" s="114"/>
      <c r="D12" s="115"/>
      <c r="E12" s="119">
        <f>SUM(C12:D12)</f>
        <v>0</v>
      </c>
      <c r="F12" s="114"/>
      <c r="G12" s="115"/>
      <c r="H12" s="119">
        <f>SUM(F12:G12)</f>
        <v>0</v>
      </c>
      <c r="I12" s="114"/>
      <c r="J12" s="115"/>
      <c r="K12" s="119">
        <f>SUM(I12:J12)</f>
        <v>0</v>
      </c>
      <c r="L12" s="114"/>
      <c r="M12" s="115"/>
      <c r="N12" s="119">
        <f>SUM(L12:M12)</f>
        <v>0</v>
      </c>
      <c r="O12" s="114"/>
      <c r="P12" s="115"/>
      <c r="Q12" s="119">
        <f>SUM(O12:P12)</f>
        <v>0</v>
      </c>
      <c r="R12" s="114"/>
      <c r="S12" s="115"/>
      <c r="T12" s="119">
        <f>SUM(R12:S12)</f>
        <v>0</v>
      </c>
      <c r="U12" s="114"/>
      <c r="V12" s="115"/>
      <c r="W12" s="119">
        <f>SUM(U12:V12)</f>
        <v>0</v>
      </c>
      <c r="X12" s="108">
        <f t="shared" si="0"/>
        <v>0</v>
      </c>
      <c r="Y12" s="111">
        <f t="shared" si="1"/>
        <v>0</v>
      </c>
      <c r="Z12" s="122">
        <f t="shared" si="2"/>
        <v>0</v>
      </c>
    </row>
    <row r="14" spans="1:28" ht="33" customHeight="1" x14ac:dyDescent="0.3">
      <c r="A14" s="241" t="s">
        <v>35</v>
      </c>
      <c r="B14" s="113" t="s">
        <v>36</v>
      </c>
      <c r="C14" s="108"/>
      <c r="D14" s="109"/>
      <c r="E14" s="107"/>
      <c r="F14" s="108"/>
      <c r="G14" s="109"/>
      <c r="H14" s="107"/>
      <c r="I14" s="108"/>
      <c r="J14" s="109"/>
      <c r="K14" s="107"/>
      <c r="L14" s="108"/>
      <c r="M14" s="109"/>
      <c r="N14" s="107"/>
      <c r="O14" s="108"/>
      <c r="P14" s="111"/>
      <c r="Q14" s="107"/>
      <c r="R14" s="108"/>
      <c r="S14" s="111"/>
      <c r="T14" s="107"/>
      <c r="U14" s="108"/>
      <c r="V14" s="111"/>
      <c r="W14" s="107"/>
      <c r="X14" s="108"/>
      <c r="Y14" s="111"/>
      <c r="Z14" s="107"/>
    </row>
    <row r="15" spans="1:28" ht="36.75" customHeight="1" x14ac:dyDescent="0.3">
      <c r="A15" s="241"/>
      <c r="B15" s="113" t="s">
        <v>37</v>
      </c>
      <c r="C15" s="108">
        <f>SUM(C16:C22)</f>
        <v>0</v>
      </c>
      <c r="D15" s="109">
        <f>SUM(D16:D22)</f>
        <v>0</v>
      </c>
      <c r="E15" s="120">
        <f t="shared" ref="E15:E22" si="3">SUM(C15:D15)</f>
        <v>0</v>
      </c>
      <c r="F15" s="108">
        <f>SUM(F16:F22)</f>
        <v>0</v>
      </c>
      <c r="G15" s="109">
        <f>SUM(G16:G22)</f>
        <v>0</v>
      </c>
      <c r="H15" s="120">
        <f t="shared" ref="H15:H22" si="4">SUM(F15:G15)</f>
        <v>0</v>
      </c>
      <c r="I15" s="108">
        <f>SUM(I16:I22)</f>
        <v>0</v>
      </c>
      <c r="J15" s="109">
        <f>SUM(J16:J22)</f>
        <v>0</v>
      </c>
      <c r="K15" s="120">
        <f>SUM(I15:J15)</f>
        <v>0</v>
      </c>
      <c r="L15" s="108">
        <f>SUM(L16:L22)</f>
        <v>0</v>
      </c>
      <c r="M15" s="109">
        <f>SUM(M16:M22)</f>
        <v>0</v>
      </c>
      <c r="N15" s="120">
        <f t="shared" ref="N15:N22" si="5">SUM(L15:M15)</f>
        <v>0</v>
      </c>
      <c r="O15" s="108">
        <f>SUM(O16:O22)</f>
        <v>0</v>
      </c>
      <c r="P15" s="111">
        <f>SUM(P16:P22)</f>
        <v>0</v>
      </c>
      <c r="Q15" s="107">
        <f t="shared" ref="Q15:Q22" si="6">SUM(O15:P15)</f>
        <v>0</v>
      </c>
      <c r="R15" s="108">
        <f>SUM(R16:R22)</f>
        <v>0</v>
      </c>
      <c r="S15" s="111">
        <f>SUM(S16:S22)</f>
        <v>0</v>
      </c>
      <c r="T15" s="107">
        <f t="shared" ref="T15:T22" si="7">SUM(R15:S15)</f>
        <v>0</v>
      </c>
      <c r="U15" s="108">
        <f>SUM(U16:U22)</f>
        <v>0</v>
      </c>
      <c r="V15" s="111">
        <f>SUM(V16:V22)</f>
        <v>0</v>
      </c>
      <c r="W15" s="107">
        <f t="shared" ref="W15:W22" si="8">SUM(U15:V15)</f>
        <v>0</v>
      </c>
      <c r="X15" s="108">
        <f>SUM(C15,F15,I15,L15,R15,O15,U15)</f>
        <v>0</v>
      </c>
      <c r="Y15" s="111">
        <f>SUM(D15,G15,J15,M15,S15,P15,V15)</f>
        <v>0</v>
      </c>
      <c r="Z15" s="107">
        <f>SUM(X15:Y15)</f>
        <v>0</v>
      </c>
    </row>
    <row r="16" spans="1:28" x14ac:dyDescent="0.3">
      <c r="A16" s="241"/>
      <c r="B16" s="121" t="s">
        <v>38</v>
      </c>
      <c r="C16" s="114"/>
      <c r="D16" s="115"/>
      <c r="E16" s="119">
        <f t="shared" si="3"/>
        <v>0</v>
      </c>
      <c r="F16" s="114"/>
      <c r="G16" s="115"/>
      <c r="H16" s="119">
        <f>SUM(F16:G16)</f>
        <v>0</v>
      </c>
      <c r="I16" s="114"/>
      <c r="J16" s="115"/>
      <c r="K16" s="119">
        <f t="shared" ref="K15:K22" si="9">SUM(I16:J16)</f>
        <v>0</v>
      </c>
      <c r="L16" s="114"/>
      <c r="M16" s="115"/>
      <c r="N16" s="119">
        <f t="shared" si="5"/>
        <v>0</v>
      </c>
      <c r="O16" s="108"/>
      <c r="P16" s="111"/>
      <c r="Q16" s="122">
        <f t="shared" si="6"/>
        <v>0</v>
      </c>
      <c r="R16" s="108"/>
      <c r="S16" s="111"/>
      <c r="T16" s="122">
        <f t="shared" si="7"/>
        <v>0</v>
      </c>
      <c r="U16" s="108"/>
      <c r="V16" s="111"/>
      <c r="W16" s="122">
        <f t="shared" si="8"/>
        <v>0</v>
      </c>
      <c r="X16" s="108">
        <f>SUM(C16,F16,I16,L16,R16,O16,U16)</f>
        <v>0</v>
      </c>
      <c r="Y16" s="111">
        <f t="shared" ref="Y16:Y22" si="10">SUM(D16,G16,J16,M16,S16,P16,V16)</f>
        <v>0</v>
      </c>
      <c r="Z16" s="122">
        <f>SUM(X16:Y16)</f>
        <v>0</v>
      </c>
    </row>
    <row r="17" spans="1:30" x14ac:dyDescent="0.3">
      <c r="A17" s="241"/>
      <c r="B17" s="121" t="s">
        <v>39</v>
      </c>
      <c r="C17" s="114"/>
      <c r="D17" s="115"/>
      <c r="E17" s="119">
        <f t="shared" si="3"/>
        <v>0</v>
      </c>
      <c r="F17" s="114"/>
      <c r="G17" s="115"/>
      <c r="H17" s="119">
        <f t="shared" si="4"/>
        <v>0</v>
      </c>
      <c r="I17" s="114"/>
      <c r="J17" s="115"/>
      <c r="K17" s="119">
        <f t="shared" si="9"/>
        <v>0</v>
      </c>
      <c r="L17" s="114"/>
      <c r="M17" s="115"/>
      <c r="N17" s="119">
        <f t="shared" si="5"/>
        <v>0</v>
      </c>
      <c r="O17" s="108"/>
      <c r="P17" s="111"/>
      <c r="Q17" s="122">
        <f t="shared" si="6"/>
        <v>0</v>
      </c>
      <c r="R17" s="108"/>
      <c r="S17" s="111"/>
      <c r="T17" s="122">
        <f t="shared" si="7"/>
        <v>0</v>
      </c>
      <c r="U17" s="108"/>
      <c r="V17" s="111"/>
      <c r="W17" s="122">
        <f t="shared" si="8"/>
        <v>0</v>
      </c>
      <c r="X17" s="108">
        <f t="shared" ref="X17:X22" si="11">SUM(C17,F17,I17,L17,R17,O17,U17)</f>
        <v>0</v>
      </c>
      <c r="Y17" s="111">
        <f t="shared" si="10"/>
        <v>0</v>
      </c>
      <c r="Z17" s="122">
        <f>SUM(X17:Y17)</f>
        <v>0</v>
      </c>
    </row>
    <row r="18" spans="1:30" x14ac:dyDescent="0.3">
      <c r="A18" s="241"/>
      <c r="B18" s="121" t="s">
        <v>40</v>
      </c>
      <c r="C18" s="114"/>
      <c r="D18" s="115"/>
      <c r="E18" s="119">
        <f t="shared" si="3"/>
        <v>0</v>
      </c>
      <c r="F18" s="114"/>
      <c r="G18" s="115"/>
      <c r="H18" s="119">
        <f t="shared" si="4"/>
        <v>0</v>
      </c>
      <c r="I18" s="114"/>
      <c r="J18" s="115"/>
      <c r="K18" s="119">
        <f t="shared" si="9"/>
        <v>0</v>
      </c>
      <c r="L18" s="114"/>
      <c r="M18" s="115"/>
      <c r="N18" s="119">
        <f t="shared" si="5"/>
        <v>0</v>
      </c>
      <c r="O18" s="108"/>
      <c r="P18" s="111"/>
      <c r="Q18" s="122">
        <f t="shared" si="6"/>
        <v>0</v>
      </c>
      <c r="R18" s="108"/>
      <c r="S18" s="111"/>
      <c r="T18" s="122">
        <f t="shared" si="7"/>
        <v>0</v>
      </c>
      <c r="U18" s="108"/>
      <c r="V18" s="111"/>
      <c r="W18" s="122">
        <f t="shared" si="8"/>
        <v>0</v>
      </c>
      <c r="X18" s="108">
        <f t="shared" si="11"/>
        <v>0</v>
      </c>
      <c r="Y18" s="111">
        <f t="shared" si="10"/>
        <v>0</v>
      </c>
      <c r="Z18" s="122">
        <f t="shared" ref="Z18" si="12">SUM(X18:Y18)</f>
        <v>0</v>
      </c>
    </row>
    <row r="19" spans="1:30" x14ac:dyDescent="0.3">
      <c r="A19" s="241"/>
      <c r="B19" s="121" t="s">
        <v>41</v>
      </c>
      <c r="C19" s="114"/>
      <c r="D19" s="115"/>
      <c r="E19" s="119">
        <f t="shared" si="3"/>
        <v>0</v>
      </c>
      <c r="F19" s="114"/>
      <c r="G19" s="115"/>
      <c r="H19" s="119">
        <f t="shared" si="4"/>
        <v>0</v>
      </c>
      <c r="I19" s="114"/>
      <c r="J19" s="115"/>
      <c r="K19" s="119">
        <f t="shared" si="9"/>
        <v>0</v>
      </c>
      <c r="L19" s="114"/>
      <c r="M19" s="115"/>
      <c r="N19" s="119">
        <f t="shared" si="5"/>
        <v>0</v>
      </c>
      <c r="O19" s="108"/>
      <c r="P19" s="111"/>
      <c r="Q19" s="122">
        <f t="shared" si="6"/>
        <v>0</v>
      </c>
      <c r="R19" s="108"/>
      <c r="S19" s="111"/>
      <c r="T19" s="122">
        <f t="shared" si="7"/>
        <v>0</v>
      </c>
      <c r="U19" s="108"/>
      <c r="V19" s="111"/>
      <c r="W19" s="122">
        <f t="shared" si="8"/>
        <v>0</v>
      </c>
      <c r="X19" s="108">
        <f t="shared" si="11"/>
        <v>0</v>
      </c>
      <c r="Y19" s="111">
        <f t="shared" si="10"/>
        <v>0</v>
      </c>
      <c r="Z19" s="122">
        <f>SUM(X19:Y19)</f>
        <v>0</v>
      </c>
    </row>
    <row r="20" spans="1:30" x14ac:dyDescent="0.3">
      <c r="A20" s="241"/>
      <c r="B20" s="121" t="s">
        <v>42</v>
      </c>
      <c r="C20" s="114"/>
      <c r="D20" s="115"/>
      <c r="E20" s="119">
        <f t="shared" si="3"/>
        <v>0</v>
      </c>
      <c r="F20" s="114"/>
      <c r="G20" s="115"/>
      <c r="H20" s="119">
        <f t="shared" si="4"/>
        <v>0</v>
      </c>
      <c r="I20" s="114"/>
      <c r="J20" s="115"/>
      <c r="K20" s="119">
        <f t="shared" si="9"/>
        <v>0</v>
      </c>
      <c r="L20" s="114"/>
      <c r="M20" s="115"/>
      <c r="N20" s="119">
        <f t="shared" si="5"/>
        <v>0</v>
      </c>
      <c r="O20" s="108"/>
      <c r="P20" s="111"/>
      <c r="Q20" s="122">
        <f t="shared" si="6"/>
        <v>0</v>
      </c>
      <c r="R20" s="108"/>
      <c r="S20" s="111"/>
      <c r="T20" s="122">
        <f t="shared" si="7"/>
        <v>0</v>
      </c>
      <c r="U20" s="108"/>
      <c r="V20" s="111"/>
      <c r="W20" s="122">
        <f t="shared" si="8"/>
        <v>0</v>
      </c>
      <c r="X20" s="108">
        <f t="shared" si="11"/>
        <v>0</v>
      </c>
      <c r="Y20" s="111">
        <f t="shared" si="10"/>
        <v>0</v>
      </c>
      <c r="Z20" s="122">
        <f t="shared" ref="Z20:Z22" si="13">SUM(X20:Y20)</f>
        <v>0</v>
      </c>
    </row>
    <row r="21" spans="1:30" x14ac:dyDescent="0.3">
      <c r="A21" s="241"/>
      <c r="B21" s="121" t="s">
        <v>43</v>
      </c>
      <c r="C21" s="114"/>
      <c r="D21" s="115"/>
      <c r="E21" s="119">
        <f t="shared" si="3"/>
        <v>0</v>
      </c>
      <c r="F21" s="114"/>
      <c r="G21" s="115"/>
      <c r="H21" s="119">
        <f t="shared" si="4"/>
        <v>0</v>
      </c>
      <c r="I21" s="114"/>
      <c r="J21" s="115"/>
      <c r="K21" s="119">
        <f t="shared" si="9"/>
        <v>0</v>
      </c>
      <c r="L21" s="114"/>
      <c r="M21" s="115"/>
      <c r="N21" s="119">
        <f t="shared" si="5"/>
        <v>0</v>
      </c>
      <c r="O21" s="108"/>
      <c r="P21" s="111"/>
      <c r="Q21" s="122">
        <f t="shared" si="6"/>
        <v>0</v>
      </c>
      <c r="R21" s="108"/>
      <c r="S21" s="111"/>
      <c r="T21" s="122">
        <f t="shared" si="7"/>
        <v>0</v>
      </c>
      <c r="U21" s="108"/>
      <c r="V21" s="111"/>
      <c r="W21" s="122">
        <f t="shared" si="8"/>
        <v>0</v>
      </c>
      <c r="X21" s="108">
        <f t="shared" si="11"/>
        <v>0</v>
      </c>
      <c r="Y21" s="111">
        <f t="shared" si="10"/>
        <v>0</v>
      </c>
      <c r="Z21" s="122">
        <f t="shared" si="13"/>
        <v>0</v>
      </c>
    </row>
    <row r="22" spans="1:30" x14ac:dyDescent="0.3">
      <c r="A22" s="241"/>
      <c r="B22" s="121" t="s">
        <v>44</v>
      </c>
      <c r="C22" s="114"/>
      <c r="D22" s="115"/>
      <c r="E22" s="119">
        <f t="shared" si="3"/>
        <v>0</v>
      </c>
      <c r="F22" s="114"/>
      <c r="G22" s="115"/>
      <c r="H22" s="119">
        <f t="shared" si="4"/>
        <v>0</v>
      </c>
      <c r="I22" s="114"/>
      <c r="J22" s="115"/>
      <c r="K22" s="119">
        <f t="shared" si="9"/>
        <v>0</v>
      </c>
      <c r="L22" s="114"/>
      <c r="M22" s="115"/>
      <c r="N22" s="119">
        <f t="shared" si="5"/>
        <v>0</v>
      </c>
      <c r="O22" s="108"/>
      <c r="P22" s="111"/>
      <c r="Q22" s="122">
        <f t="shared" si="6"/>
        <v>0</v>
      </c>
      <c r="R22" s="108"/>
      <c r="S22" s="111"/>
      <c r="T22" s="122">
        <f t="shared" si="7"/>
        <v>0</v>
      </c>
      <c r="U22" s="108"/>
      <c r="V22" s="111"/>
      <c r="W22" s="122">
        <f t="shared" si="8"/>
        <v>0</v>
      </c>
      <c r="X22" s="108">
        <f t="shared" si="11"/>
        <v>0</v>
      </c>
      <c r="Y22" s="111">
        <f t="shared" si="10"/>
        <v>0</v>
      </c>
      <c r="Z22" s="122">
        <f t="shared" si="13"/>
        <v>0</v>
      </c>
    </row>
    <row r="23" spans="1:30" x14ac:dyDescent="0.3">
      <c r="A23" s="101"/>
      <c r="B23" s="102"/>
      <c r="C23" s="103"/>
      <c r="D23" s="103"/>
      <c r="E23" s="103"/>
      <c r="F23" s="103"/>
      <c r="G23" s="103"/>
      <c r="H23" s="103"/>
      <c r="I23" s="103"/>
      <c r="J23" s="103"/>
      <c r="K23" s="103"/>
      <c r="L23" s="103"/>
      <c r="M23" s="103"/>
      <c r="N23" s="103"/>
      <c r="O23" s="103"/>
      <c r="P23" s="103"/>
      <c r="Q23" s="103"/>
      <c r="R23" s="103"/>
      <c r="S23" s="103"/>
      <c r="T23" s="103"/>
      <c r="U23" s="103"/>
      <c r="V23" s="104"/>
      <c r="W23" s="104"/>
      <c r="X23" s="104"/>
      <c r="Y23" s="104"/>
      <c r="Z23" s="104"/>
      <c r="AA23" s="104"/>
      <c r="AB23" s="148"/>
      <c r="AC23" s="148"/>
      <c r="AD23" s="148"/>
    </row>
    <row r="24" spans="1:30" ht="26.4" customHeight="1" x14ac:dyDescent="0.3">
      <c r="A24" s="239" t="s">
        <v>20</v>
      </c>
      <c r="B24" s="239"/>
      <c r="C24" s="223" t="s">
        <v>201</v>
      </c>
      <c r="D24" s="223"/>
      <c r="E24" s="223"/>
      <c r="F24" s="222" t="s">
        <v>202</v>
      </c>
      <c r="G24" s="222"/>
      <c r="H24" s="222"/>
      <c r="I24" s="223" t="s">
        <v>204</v>
      </c>
      <c r="J24" s="223"/>
      <c r="K24" s="223"/>
      <c r="L24" s="222" t="s">
        <v>205</v>
      </c>
      <c r="M24" s="222"/>
      <c r="N24" s="222"/>
      <c r="O24" s="228" t="s">
        <v>206</v>
      </c>
      <c r="P24" s="229"/>
      <c r="Q24" s="230"/>
      <c r="R24" s="223" t="s">
        <v>207</v>
      </c>
      <c r="S24" s="223"/>
      <c r="T24" s="223"/>
      <c r="U24" s="228" t="s">
        <v>203</v>
      </c>
      <c r="V24" s="229"/>
      <c r="W24" s="230"/>
      <c r="X24" s="231" t="s">
        <v>200</v>
      </c>
      <c r="Y24" s="232"/>
      <c r="Z24" s="233"/>
    </row>
    <row r="25" spans="1:30" x14ac:dyDescent="0.3">
      <c r="A25" s="239" t="s">
        <v>21</v>
      </c>
      <c r="B25" s="239"/>
      <c r="C25" s="108" t="s">
        <v>22</v>
      </c>
      <c r="D25" s="109" t="s">
        <v>23</v>
      </c>
      <c r="E25" s="110" t="s">
        <v>24</v>
      </c>
      <c r="F25" s="108" t="s">
        <v>22</v>
      </c>
      <c r="G25" s="109" t="s">
        <v>23</v>
      </c>
      <c r="H25" s="110" t="s">
        <v>24</v>
      </c>
      <c r="I25" s="108" t="s">
        <v>22</v>
      </c>
      <c r="J25" s="109" t="s">
        <v>23</v>
      </c>
      <c r="K25" s="110" t="s">
        <v>24</v>
      </c>
      <c r="L25" s="108" t="s">
        <v>22</v>
      </c>
      <c r="M25" s="109" t="s">
        <v>23</v>
      </c>
      <c r="N25" s="110" t="s">
        <v>24</v>
      </c>
      <c r="O25" s="108" t="s">
        <v>22</v>
      </c>
      <c r="P25" s="109" t="s">
        <v>23</v>
      </c>
      <c r="Q25" s="110" t="s">
        <v>24</v>
      </c>
      <c r="R25" s="108" t="s">
        <v>22</v>
      </c>
      <c r="S25" s="111" t="s">
        <v>23</v>
      </c>
      <c r="T25" s="110" t="s">
        <v>24</v>
      </c>
      <c r="U25" s="108" t="s">
        <v>22</v>
      </c>
      <c r="V25" s="109" t="s">
        <v>23</v>
      </c>
      <c r="W25" s="110" t="s">
        <v>24</v>
      </c>
      <c r="X25" s="108" t="s">
        <v>22</v>
      </c>
      <c r="Y25" s="111" t="s">
        <v>23</v>
      </c>
      <c r="Z25" s="110" t="s">
        <v>24</v>
      </c>
    </row>
    <row r="26" spans="1:30" ht="28.8" x14ac:dyDescent="0.3">
      <c r="A26" s="241" t="s">
        <v>45</v>
      </c>
      <c r="B26" s="113" t="s">
        <v>46</v>
      </c>
      <c r="C26" s="108">
        <f>SUM(C27:C32)</f>
        <v>0</v>
      </c>
      <c r="D26" s="109">
        <f>SUM(D27:D32)</f>
        <v>0</v>
      </c>
      <c r="E26" s="107">
        <f t="shared" ref="E26:E32" si="14">SUM(C26:D26)</f>
        <v>0</v>
      </c>
      <c r="F26" s="108">
        <f>SUM(F27:F32)</f>
        <v>0</v>
      </c>
      <c r="G26" s="109">
        <f>SUM(G27:G32)</f>
        <v>0</v>
      </c>
      <c r="H26" s="107">
        <f>SUM(F26:G26)</f>
        <v>0</v>
      </c>
      <c r="I26" s="108">
        <f>SUM(I27:I32)</f>
        <v>0</v>
      </c>
      <c r="J26" s="109">
        <f>SUM(J27:J32)</f>
        <v>0</v>
      </c>
      <c r="K26" s="107">
        <f>SUM(I26:J26)</f>
        <v>0</v>
      </c>
      <c r="L26" s="108">
        <f>SUM(L27:L32)</f>
        <v>0</v>
      </c>
      <c r="M26" s="109">
        <f>SUM(M27:M32)</f>
        <v>0</v>
      </c>
      <c r="N26" s="107">
        <f>SUM(L26:M26)</f>
        <v>0</v>
      </c>
      <c r="O26" s="108">
        <f>SUM(O27:O32)</f>
        <v>0</v>
      </c>
      <c r="P26" s="109">
        <f>SUM(P27:P32)</f>
        <v>0</v>
      </c>
      <c r="Q26" s="107">
        <f>SUM(O26:P26)</f>
        <v>0</v>
      </c>
      <c r="R26" s="108">
        <f>SUM(R27:R32)</f>
        <v>0</v>
      </c>
      <c r="S26" s="111">
        <f>SUM(S27:S32)</f>
        <v>0</v>
      </c>
      <c r="T26" s="107">
        <f t="shared" ref="T26:T32" si="15">SUM(R26:S26)</f>
        <v>0</v>
      </c>
      <c r="U26" s="108">
        <f>SUM(U27:U32)</f>
        <v>0</v>
      </c>
      <c r="V26" s="109">
        <f>SUM(V27:V32)</f>
        <v>0</v>
      </c>
      <c r="W26" s="107">
        <f>SUM(U26:V26)</f>
        <v>0</v>
      </c>
      <c r="X26" s="108">
        <f>SUM(C26,F26,I26,L26,R26,O26,U26)</f>
        <v>0</v>
      </c>
      <c r="Y26" s="111">
        <f>SUM(D26,G26,J26,M26,S26,P26,V26)</f>
        <v>0</v>
      </c>
      <c r="Z26" s="107">
        <f>SUM(X26:Y26)</f>
        <v>0</v>
      </c>
    </row>
    <row r="27" spans="1:30" x14ac:dyDescent="0.3">
      <c r="A27" s="241"/>
      <c r="B27" s="121" t="s">
        <v>47</v>
      </c>
      <c r="C27" s="114"/>
      <c r="D27" s="115"/>
      <c r="E27" s="119">
        <f t="shared" si="14"/>
        <v>0</v>
      </c>
      <c r="F27" s="114"/>
      <c r="G27" s="115"/>
      <c r="H27" s="119">
        <f>SUM(F27:G27)</f>
        <v>0</v>
      </c>
      <c r="I27" s="114"/>
      <c r="J27" s="115"/>
      <c r="K27" s="119">
        <f>SUM(I27:J27)</f>
        <v>0</v>
      </c>
      <c r="L27" s="114"/>
      <c r="M27" s="115"/>
      <c r="N27" s="119">
        <f>SUM(L27:M27)</f>
        <v>0</v>
      </c>
      <c r="O27" s="114"/>
      <c r="P27" s="115"/>
      <c r="Q27" s="119">
        <f>SUM(O27:P27)</f>
        <v>0</v>
      </c>
      <c r="R27" s="114"/>
      <c r="S27" s="117"/>
      <c r="T27" s="119">
        <f t="shared" si="15"/>
        <v>0</v>
      </c>
      <c r="U27" s="114"/>
      <c r="V27" s="115"/>
      <c r="W27" s="119">
        <f>SUM(U27:V27)</f>
        <v>0</v>
      </c>
      <c r="X27" s="108">
        <f t="shared" ref="X27:X32" si="16">SUM(C27,F27,I27,L27,R27,O27,U27)</f>
        <v>0</v>
      </c>
      <c r="Y27" s="111">
        <f t="shared" ref="Y27:Y32" si="17">SUM(D27,G27,J27,M27,S27,P27,V27)</f>
        <v>0</v>
      </c>
      <c r="Z27" s="119">
        <f>SUM(X27:Y27)</f>
        <v>0</v>
      </c>
    </row>
    <row r="28" spans="1:30" x14ac:dyDescent="0.3">
      <c r="A28" s="241"/>
      <c r="B28" s="121" t="s">
        <v>48</v>
      </c>
      <c r="C28" s="114"/>
      <c r="D28" s="115"/>
      <c r="E28" s="119">
        <f t="shared" si="14"/>
        <v>0</v>
      </c>
      <c r="F28" s="114"/>
      <c r="G28" s="115"/>
      <c r="H28" s="119">
        <f t="shared" ref="H26:H32" si="18">SUM(F28:G28)</f>
        <v>0</v>
      </c>
      <c r="I28" s="114"/>
      <c r="J28" s="115"/>
      <c r="K28" s="119">
        <f>SUM(I28:J28)</f>
        <v>0</v>
      </c>
      <c r="L28" s="114"/>
      <c r="M28" s="115"/>
      <c r="N28" s="119">
        <f t="shared" ref="N28:N32" si="19">SUM(L28:M28)</f>
        <v>0</v>
      </c>
      <c r="O28" s="114"/>
      <c r="P28" s="115"/>
      <c r="Q28" s="119">
        <f t="shared" ref="Q28:Q32" si="20">SUM(O28:P28)</f>
        <v>0</v>
      </c>
      <c r="R28" s="114"/>
      <c r="S28" s="117"/>
      <c r="T28" s="119">
        <f t="shared" si="15"/>
        <v>0</v>
      </c>
      <c r="U28" s="114"/>
      <c r="V28" s="115"/>
      <c r="W28" s="119">
        <f t="shared" ref="W28:W32" si="21">SUM(U28:V28)</f>
        <v>0</v>
      </c>
      <c r="X28" s="108">
        <f t="shared" si="16"/>
        <v>0</v>
      </c>
      <c r="Y28" s="111">
        <f t="shared" si="17"/>
        <v>0</v>
      </c>
      <c r="Z28" s="119">
        <f t="shared" ref="Z28:Z32" si="22">SUM(X28:Y28)</f>
        <v>0</v>
      </c>
    </row>
    <row r="29" spans="1:30" x14ac:dyDescent="0.3">
      <c r="A29" s="241"/>
      <c r="B29" s="121" t="s">
        <v>49</v>
      </c>
      <c r="C29" s="114"/>
      <c r="D29" s="115"/>
      <c r="E29" s="119">
        <f t="shared" si="14"/>
        <v>0</v>
      </c>
      <c r="F29" s="114"/>
      <c r="G29" s="115"/>
      <c r="H29" s="119">
        <f t="shared" si="18"/>
        <v>0</v>
      </c>
      <c r="I29" s="114"/>
      <c r="J29" s="115"/>
      <c r="K29" s="119">
        <f>SUM(I29:J29)</f>
        <v>0</v>
      </c>
      <c r="L29" s="114"/>
      <c r="M29" s="115"/>
      <c r="N29" s="119">
        <f t="shared" si="19"/>
        <v>0</v>
      </c>
      <c r="O29" s="114"/>
      <c r="P29" s="115"/>
      <c r="Q29" s="119">
        <f t="shared" si="20"/>
        <v>0</v>
      </c>
      <c r="R29" s="114"/>
      <c r="S29" s="117"/>
      <c r="T29" s="119">
        <f t="shared" si="15"/>
        <v>0</v>
      </c>
      <c r="U29" s="114"/>
      <c r="V29" s="115"/>
      <c r="W29" s="119">
        <f t="shared" si="21"/>
        <v>0</v>
      </c>
      <c r="X29" s="108">
        <f t="shared" si="16"/>
        <v>0</v>
      </c>
      <c r="Y29" s="111">
        <f t="shared" si="17"/>
        <v>0</v>
      </c>
      <c r="Z29" s="119">
        <f t="shared" si="22"/>
        <v>0</v>
      </c>
    </row>
    <row r="30" spans="1:30" x14ac:dyDescent="0.3">
      <c r="A30" s="241"/>
      <c r="B30" s="121" t="s">
        <v>50</v>
      </c>
      <c r="C30" s="114"/>
      <c r="D30" s="115"/>
      <c r="E30" s="119">
        <f t="shared" si="14"/>
        <v>0</v>
      </c>
      <c r="F30" s="114"/>
      <c r="G30" s="115"/>
      <c r="H30" s="119">
        <f t="shared" si="18"/>
        <v>0</v>
      </c>
      <c r="I30" s="114"/>
      <c r="J30" s="115"/>
      <c r="K30" s="119">
        <f>SUM(I30:J30)</f>
        <v>0</v>
      </c>
      <c r="L30" s="114"/>
      <c r="M30" s="115"/>
      <c r="N30" s="119">
        <f t="shared" si="19"/>
        <v>0</v>
      </c>
      <c r="O30" s="114"/>
      <c r="P30" s="115"/>
      <c r="Q30" s="119">
        <f t="shared" si="20"/>
        <v>0</v>
      </c>
      <c r="R30" s="114"/>
      <c r="S30" s="117"/>
      <c r="T30" s="119">
        <f t="shared" si="15"/>
        <v>0</v>
      </c>
      <c r="U30" s="114"/>
      <c r="V30" s="115"/>
      <c r="W30" s="119">
        <f t="shared" si="21"/>
        <v>0</v>
      </c>
      <c r="X30" s="108">
        <f t="shared" si="16"/>
        <v>0</v>
      </c>
      <c r="Y30" s="111">
        <f t="shared" si="17"/>
        <v>0</v>
      </c>
      <c r="Z30" s="119">
        <f t="shared" si="22"/>
        <v>0</v>
      </c>
    </row>
    <row r="31" spans="1:30" x14ac:dyDescent="0.3">
      <c r="A31" s="241"/>
      <c r="B31" s="121" t="s">
        <v>51</v>
      </c>
      <c r="C31" s="114"/>
      <c r="D31" s="115"/>
      <c r="E31" s="119">
        <f t="shared" si="14"/>
        <v>0</v>
      </c>
      <c r="F31" s="114"/>
      <c r="G31" s="115"/>
      <c r="H31" s="119">
        <f t="shared" si="18"/>
        <v>0</v>
      </c>
      <c r="I31" s="114"/>
      <c r="J31" s="115"/>
      <c r="K31" s="119">
        <v>0</v>
      </c>
      <c r="L31" s="114"/>
      <c r="M31" s="115"/>
      <c r="N31" s="119">
        <f t="shared" si="19"/>
        <v>0</v>
      </c>
      <c r="O31" s="114"/>
      <c r="P31" s="115"/>
      <c r="Q31" s="119">
        <f t="shared" si="20"/>
        <v>0</v>
      </c>
      <c r="R31" s="114"/>
      <c r="S31" s="117"/>
      <c r="T31" s="119">
        <f t="shared" si="15"/>
        <v>0</v>
      </c>
      <c r="U31" s="114"/>
      <c r="V31" s="115"/>
      <c r="W31" s="119">
        <f t="shared" si="21"/>
        <v>0</v>
      </c>
      <c r="X31" s="108">
        <f t="shared" si="16"/>
        <v>0</v>
      </c>
      <c r="Y31" s="111">
        <f t="shared" si="17"/>
        <v>0</v>
      </c>
      <c r="Z31" s="119">
        <f t="shared" si="22"/>
        <v>0</v>
      </c>
    </row>
    <row r="32" spans="1:30" x14ac:dyDescent="0.3">
      <c r="A32" s="241"/>
      <c r="B32" s="121" t="s">
        <v>52</v>
      </c>
      <c r="C32" s="114"/>
      <c r="D32" s="115"/>
      <c r="E32" s="119">
        <f t="shared" si="14"/>
        <v>0</v>
      </c>
      <c r="F32" s="114"/>
      <c r="G32" s="115"/>
      <c r="H32" s="119">
        <f t="shared" si="18"/>
        <v>0</v>
      </c>
      <c r="I32" s="114"/>
      <c r="J32" s="115"/>
      <c r="K32" s="119">
        <f>SUM(I32:J32)</f>
        <v>0</v>
      </c>
      <c r="L32" s="114"/>
      <c r="M32" s="115"/>
      <c r="N32" s="119">
        <f t="shared" si="19"/>
        <v>0</v>
      </c>
      <c r="O32" s="114"/>
      <c r="P32" s="115"/>
      <c r="Q32" s="119">
        <f t="shared" si="20"/>
        <v>0</v>
      </c>
      <c r="R32" s="114"/>
      <c r="S32" s="117"/>
      <c r="T32" s="119">
        <f t="shared" si="15"/>
        <v>0</v>
      </c>
      <c r="U32" s="114"/>
      <c r="V32" s="115"/>
      <c r="W32" s="119">
        <f t="shared" si="21"/>
        <v>0</v>
      </c>
      <c r="X32" s="108">
        <f t="shared" si="16"/>
        <v>0</v>
      </c>
      <c r="Y32" s="111">
        <f t="shared" si="17"/>
        <v>0</v>
      </c>
      <c r="Z32" s="119">
        <f t="shared" si="22"/>
        <v>0</v>
      </c>
    </row>
    <row r="33" spans="1:30" x14ac:dyDescent="0.3">
      <c r="A33" s="101"/>
      <c r="B33" s="102"/>
      <c r="C33" s="103"/>
      <c r="D33" s="103"/>
      <c r="E33" s="103"/>
      <c r="F33" s="103"/>
      <c r="G33" s="103"/>
      <c r="H33" s="103"/>
      <c r="I33" s="103"/>
      <c r="J33" s="103"/>
      <c r="K33" s="103"/>
      <c r="L33" s="103"/>
      <c r="M33" s="103"/>
      <c r="N33" s="103"/>
      <c r="O33" s="103"/>
      <c r="P33" s="103"/>
      <c r="Q33" s="103"/>
      <c r="R33" s="103"/>
      <c r="S33" s="103"/>
      <c r="T33" s="103"/>
      <c r="U33" s="103"/>
      <c r="V33" s="104"/>
      <c r="W33" s="104"/>
      <c r="X33" s="104"/>
      <c r="Y33" s="104"/>
      <c r="Z33" s="104"/>
      <c r="AA33" s="104"/>
      <c r="AB33" s="104"/>
      <c r="AC33" s="104"/>
      <c r="AD33" s="104"/>
    </row>
    <row r="34" spans="1:30" x14ac:dyDescent="0.3">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row>
    <row r="35" spans="1:30" ht="31.5" customHeight="1" x14ac:dyDescent="0.3">
      <c r="A35" s="239" t="s">
        <v>53</v>
      </c>
      <c r="B35" s="125" t="s">
        <v>54</v>
      </c>
      <c r="C35" s="108">
        <f>SUM(C36:C39)</f>
        <v>0</v>
      </c>
      <c r="D35" s="109">
        <f>SUM(D36:D39)</f>
        <v>0</v>
      </c>
      <c r="E35" s="107">
        <f>SUM(C35:D35)</f>
        <v>0</v>
      </c>
      <c r="F35" s="108">
        <f>SUM(F36:F39)</f>
        <v>0</v>
      </c>
      <c r="G35" s="109">
        <f>SUM(G36:G39)</f>
        <v>0</v>
      </c>
      <c r="H35" s="107">
        <f>SUM(F35:G35)</f>
        <v>0</v>
      </c>
      <c r="I35" s="108">
        <f>SUM(I36:I39)</f>
        <v>0</v>
      </c>
      <c r="J35" s="109">
        <f>SUM(J36:J39)</f>
        <v>0</v>
      </c>
      <c r="K35" s="107">
        <f>SUM(I35:J35)</f>
        <v>0</v>
      </c>
      <c r="L35" s="108">
        <f>SUM(L36:L39)</f>
        <v>0</v>
      </c>
      <c r="M35" s="109">
        <f>SUM(M36:M39)</f>
        <v>0</v>
      </c>
      <c r="N35" s="107">
        <f>SUM(L35:M35)</f>
        <v>0</v>
      </c>
      <c r="O35" s="108">
        <f>SUM(O36:O39)</f>
        <v>0</v>
      </c>
      <c r="P35" s="109">
        <f>SUM(P36:P39)</f>
        <v>0</v>
      </c>
      <c r="Q35" s="107">
        <f>SUM(O35:P35)</f>
        <v>0</v>
      </c>
      <c r="R35" s="108">
        <f>SUM(R36:R39)</f>
        <v>0</v>
      </c>
      <c r="S35" s="111">
        <f>SUM(S36:S39)</f>
        <v>0</v>
      </c>
      <c r="T35" s="107">
        <f>SUM(R35:S35)</f>
        <v>0</v>
      </c>
      <c r="U35" s="108">
        <f>SUM(U36:U39)</f>
        <v>0</v>
      </c>
      <c r="V35" s="111">
        <f>SUM(V36:V39)</f>
        <v>0</v>
      </c>
      <c r="W35" s="107">
        <f>SUM(U35:V35)</f>
        <v>0</v>
      </c>
      <c r="X35" s="108">
        <f>SUM(C35,F35,I35,L35,R35,O35,U35)</f>
        <v>0</v>
      </c>
      <c r="Y35" s="111">
        <f>SUM(D35,G35,J35,M35,S35,P35,V35)</f>
        <v>0</v>
      </c>
      <c r="Z35" s="107">
        <f>SUM(X35:Y35)</f>
        <v>0</v>
      </c>
    </row>
    <row r="36" spans="1:30" x14ac:dyDescent="0.3">
      <c r="A36" s="239"/>
      <c r="B36" s="121" t="s">
        <v>55</v>
      </c>
      <c r="C36" s="114"/>
      <c r="D36" s="115"/>
      <c r="E36" s="119">
        <f>SUM(C36:D36)</f>
        <v>0</v>
      </c>
      <c r="F36" s="114"/>
      <c r="G36" s="115"/>
      <c r="H36" s="119">
        <f>SUM(F36:G36)</f>
        <v>0</v>
      </c>
      <c r="I36" s="114"/>
      <c r="J36" s="115"/>
      <c r="K36" s="119">
        <f>SUM(I36:J36)</f>
        <v>0</v>
      </c>
      <c r="L36" s="114"/>
      <c r="M36" s="115"/>
      <c r="N36" s="119">
        <f>SUM(L36:M36)</f>
        <v>0</v>
      </c>
      <c r="O36" s="114"/>
      <c r="P36" s="115"/>
      <c r="Q36" s="119">
        <f>SUM(O36:P36)</f>
        <v>0</v>
      </c>
      <c r="R36" s="108"/>
      <c r="S36" s="111"/>
      <c r="T36" s="122">
        <f>SUM(R36:S36)</f>
        <v>0</v>
      </c>
      <c r="U36" s="108"/>
      <c r="V36" s="111"/>
      <c r="W36" s="122">
        <f>SUM(U36:V36)</f>
        <v>0</v>
      </c>
      <c r="X36" s="108">
        <f t="shared" ref="X36:X39" si="23">SUM(C36,F36,I36,L36,R36,O36,U36)</f>
        <v>0</v>
      </c>
      <c r="Y36" s="111">
        <f t="shared" ref="Y36:Y39" si="24">SUM(D36,G36,J36,M36,S36,P36,V36)</f>
        <v>0</v>
      </c>
      <c r="Z36" s="122">
        <f>SUM(X36:Y36)</f>
        <v>0</v>
      </c>
    </row>
    <row r="37" spans="1:30" x14ac:dyDescent="0.3">
      <c r="A37" s="239"/>
      <c r="B37" s="121" t="s">
        <v>56</v>
      </c>
      <c r="C37" s="114"/>
      <c r="D37" s="115"/>
      <c r="E37" s="119">
        <f>SUM(C37:D37)</f>
        <v>0</v>
      </c>
      <c r="F37" s="114"/>
      <c r="G37" s="115"/>
      <c r="H37" s="119">
        <f>SUM(F37:G37)</f>
        <v>0</v>
      </c>
      <c r="I37" s="114"/>
      <c r="J37" s="115"/>
      <c r="K37" s="119">
        <f>SUM(I37:J37)</f>
        <v>0</v>
      </c>
      <c r="L37" s="114"/>
      <c r="M37" s="115"/>
      <c r="N37" s="119">
        <f>SUM(L37:M37)</f>
        <v>0</v>
      </c>
      <c r="O37" s="114"/>
      <c r="P37" s="115"/>
      <c r="Q37" s="119">
        <f>SUM(O37:P37)</f>
        <v>0</v>
      </c>
      <c r="R37" s="108"/>
      <c r="S37" s="111"/>
      <c r="T37" s="122">
        <f>SUM(R37:S37)</f>
        <v>0</v>
      </c>
      <c r="U37" s="108"/>
      <c r="V37" s="111"/>
      <c r="W37" s="122">
        <f>SUM(U37:V37)</f>
        <v>0</v>
      </c>
      <c r="X37" s="108">
        <f t="shared" si="23"/>
        <v>0</v>
      </c>
      <c r="Y37" s="111">
        <f t="shared" si="24"/>
        <v>0</v>
      </c>
      <c r="Z37" s="122">
        <f>SUM(X37:Y37)</f>
        <v>0</v>
      </c>
    </row>
    <row r="38" spans="1:30" x14ac:dyDescent="0.3">
      <c r="A38" s="239"/>
      <c r="B38" s="121" t="s">
        <v>57</v>
      </c>
      <c r="C38" s="114"/>
      <c r="D38" s="115"/>
      <c r="E38" s="119">
        <f>SUM(C38:D38)</f>
        <v>0</v>
      </c>
      <c r="F38" s="114"/>
      <c r="G38" s="115"/>
      <c r="H38" s="119">
        <f>SUM(F38:G38)</f>
        <v>0</v>
      </c>
      <c r="I38" s="114"/>
      <c r="J38" s="115"/>
      <c r="K38" s="119">
        <f>SUM(I38:J38)</f>
        <v>0</v>
      </c>
      <c r="L38" s="114"/>
      <c r="M38" s="115"/>
      <c r="N38" s="119">
        <f>SUM(L38:M38)</f>
        <v>0</v>
      </c>
      <c r="O38" s="114"/>
      <c r="P38" s="115"/>
      <c r="Q38" s="119">
        <f>SUM(O38:P38)</f>
        <v>0</v>
      </c>
      <c r="R38" s="108"/>
      <c r="S38" s="111"/>
      <c r="T38" s="122">
        <f>SUM(R38:S38)</f>
        <v>0</v>
      </c>
      <c r="U38" s="108"/>
      <c r="V38" s="111"/>
      <c r="W38" s="122">
        <f>SUM(U38:V38)</f>
        <v>0</v>
      </c>
      <c r="X38" s="108">
        <f t="shared" si="23"/>
        <v>0</v>
      </c>
      <c r="Y38" s="111">
        <f t="shared" si="24"/>
        <v>0</v>
      </c>
      <c r="Z38" s="122">
        <f t="shared" ref="Z38" si="25">SUM(X38:Y38)</f>
        <v>0</v>
      </c>
    </row>
    <row r="39" spans="1:30" x14ac:dyDescent="0.3">
      <c r="A39" s="239"/>
      <c r="B39" s="121" t="s">
        <v>58</v>
      </c>
      <c r="C39" s="114"/>
      <c r="D39" s="115"/>
      <c r="E39" s="119">
        <f>SUM(C39:D39)</f>
        <v>0</v>
      </c>
      <c r="F39" s="114"/>
      <c r="G39" s="115"/>
      <c r="H39" s="119">
        <f>SUM(F39:G39)</f>
        <v>0</v>
      </c>
      <c r="I39" s="114"/>
      <c r="J39" s="115"/>
      <c r="K39" s="119">
        <f>SUM(I39:J39)</f>
        <v>0</v>
      </c>
      <c r="L39" s="114"/>
      <c r="M39" s="115"/>
      <c r="N39" s="119">
        <f>SUM(L39:M39)</f>
        <v>0</v>
      </c>
      <c r="O39" s="114"/>
      <c r="P39" s="115"/>
      <c r="Q39" s="119">
        <f>SUM(O39:P39)</f>
        <v>0</v>
      </c>
      <c r="R39" s="108"/>
      <c r="S39" s="111"/>
      <c r="T39" s="122">
        <f>SUM(R39:S39)</f>
        <v>0</v>
      </c>
      <c r="U39" s="108"/>
      <c r="V39" s="111"/>
      <c r="W39" s="122">
        <f>SUM(U39:V39)</f>
        <v>0</v>
      </c>
      <c r="X39" s="108">
        <f t="shared" si="23"/>
        <v>0</v>
      </c>
      <c r="Y39" s="111">
        <f t="shared" si="24"/>
        <v>0</v>
      </c>
      <c r="Z39" s="122">
        <f>SUM(X39:Y39)</f>
        <v>0</v>
      </c>
    </row>
    <row r="40" spans="1:30" x14ac:dyDescent="0.3">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150"/>
    </row>
    <row r="41" spans="1:30" ht="30" customHeight="1" x14ac:dyDescent="0.3">
      <c r="A41" s="239" t="s">
        <v>59</v>
      </c>
      <c r="B41" s="125" t="s">
        <v>60</v>
      </c>
      <c r="C41" s="108">
        <f>SUM(C42:C44)</f>
        <v>0</v>
      </c>
      <c r="D41" s="109">
        <f>SUM(D42:D44)</f>
        <v>0</v>
      </c>
      <c r="E41" s="107">
        <f>SUM(C41:D41)</f>
        <v>0</v>
      </c>
      <c r="F41" s="108">
        <f>SUM(F42:F44)</f>
        <v>0</v>
      </c>
      <c r="G41" s="109">
        <f>SUM(G42:G44)</f>
        <v>0</v>
      </c>
      <c r="H41" s="107">
        <f>SUM(F41:G41)</f>
        <v>0</v>
      </c>
      <c r="I41" s="108">
        <f>SUM(I42:I44)</f>
        <v>0</v>
      </c>
      <c r="J41" s="109">
        <f>SUM(J42:J44)</f>
        <v>0</v>
      </c>
      <c r="K41" s="107">
        <f>SUM(I41:J41)</f>
        <v>0</v>
      </c>
      <c r="L41" s="108">
        <f>SUM(L42:L44)</f>
        <v>0</v>
      </c>
      <c r="M41" s="109">
        <f>SUM(M42:M44)</f>
        <v>0</v>
      </c>
      <c r="N41" s="107">
        <f>SUM(L41:M41)</f>
        <v>0</v>
      </c>
      <c r="O41" s="108">
        <f>SUM(O42:O44)</f>
        <v>0</v>
      </c>
      <c r="P41" s="109">
        <f>SUM(P42:P44)</f>
        <v>0</v>
      </c>
      <c r="Q41" s="107">
        <f>SUM(O41:P41)</f>
        <v>0</v>
      </c>
      <c r="R41" s="108">
        <f>SUM(R42:R44)</f>
        <v>0</v>
      </c>
      <c r="S41" s="111">
        <f>SUM(S42:S44)</f>
        <v>0</v>
      </c>
      <c r="T41" s="107">
        <f>SUM(R41:S41)</f>
        <v>0</v>
      </c>
      <c r="U41" s="108">
        <f>SUM(U42:U44)</f>
        <v>0</v>
      </c>
      <c r="V41" s="109">
        <f>SUM(V42:V44)</f>
        <v>0</v>
      </c>
      <c r="W41" s="107">
        <f>SUM(U41:V41)</f>
        <v>0</v>
      </c>
      <c r="X41" s="149">
        <f>SUM(D41,F41,I41,L41,R41,O41,U41)</f>
        <v>0</v>
      </c>
      <c r="Y41" s="111">
        <f>SUM(G41,J41,M41,S41,P41,V41)</f>
        <v>0</v>
      </c>
      <c r="Z41" s="107">
        <f>SUM(X41:Y41)</f>
        <v>0</v>
      </c>
    </row>
    <row r="42" spans="1:30" x14ac:dyDescent="0.3">
      <c r="A42" s="239"/>
      <c r="B42" s="121" t="s">
        <v>61</v>
      </c>
      <c r="C42" s="114"/>
      <c r="D42" s="115"/>
      <c r="E42" s="119">
        <f>SUM(C42:D42)</f>
        <v>0</v>
      </c>
      <c r="F42" s="114"/>
      <c r="G42" s="115"/>
      <c r="H42" s="119">
        <f>SUM(F42:G42)</f>
        <v>0</v>
      </c>
      <c r="I42" s="114"/>
      <c r="J42" s="115"/>
      <c r="K42" s="119">
        <f>SUM(I42:J42)</f>
        <v>0</v>
      </c>
      <c r="L42" s="114"/>
      <c r="M42" s="115"/>
      <c r="N42" s="119">
        <f>SUM(L42:M42)</f>
        <v>0</v>
      </c>
      <c r="O42" s="114"/>
      <c r="P42" s="115"/>
      <c r="Q42" s="119">
        <f>SUM(O42:P42)</f>
        <v>0</v>
      </c>
      <c r="R42" s="108"/>
      <c r="S42" s="111"/>
      <c r="T42" s="122">
        <f>SUM(R42:S42)</f>
        <v>0</v>
      </c>
      <c r="U42" s="114"/>
      <c r="V42" s="115"/>
      <c r="W42" s="119">
        <f>SUM(U42:V42)</f>
        <v>0</v>
      </c>
      <c r="X42" s="149">
        <f t="shared" ref="X42:X44" si="26">SUM(D42,F42,I42,L42,R42,O42,U42)</f>
        <v>0</v>
      </c>
      <c r="Y42" s="111">
        <f t="shared" ref="Y42:Y44" si="27">SUM(G42,J42,M42,S42,P42,V42)</f>
        <v>0</v>
      </c>
      <c r="Z42" s="152">
        <f>SUM(X42:Y42)</f>
        <v>0</v>
      </c>
      <c r="AA42" s="153"/>
    </row>
    <row r="43" spans="1:30" x14ac:dyDescent="0.3">
      <c r="A43" s="239"/>
      <c r="B43" s="121" t="s">
        <v>62</v>
      </c>
      <c r="C43" s="114"/>
      <c r="D43" s="115"/>
      <c r="E43" s="119">
        <f>SUM(C43:D43)</f>
        <v>0</v>
      </c>
      <c r="F43" s="114"/>
      <c r="G43" s="115"/>
      <c r="H43" s="119">
        <f>SUM(F43:G43)</f>
        <v>0</v>
      </c>
      <c r="I43" s="114"/>
      <c r="J43" s="115"/>
      <c r="K43" s="119">
        <f>SUM(I43:J43)</f>
        <v>0</v>
      </c>
      <c r="L43" s="114"/>
      <c r="M43" s="115"/>
      <c r="N43" s="119">
        <f>SUM(L43:M43)</f>
        <v>0</v>
      </c>
      <c r="O43" s="114"/>
      <c r="P43" s="115"/>
      <c r="Q43" s="119">
        <f>SUM(O43:P43)</f>
        <v>0</v>
      </c>
      <c r="R43" s="108"/>
      <c r="S43" s="111"/>
      <c r="T43" s="122">
        <f>SUM(R43:S43)</f>
        <v>0</v>
      </c>
      <c r="U43" s="114"/>
      <c r="V43" s="115"/>
      <c r="W43" s="119">
        <f>SUM(U43:V43)</f>
        <v>0</v>
      </c>
      <c r="X43" s="149">
        <f t="shared" si="26"/>
        <v>0</v>
      </c>
      <c r="Y43" s="111">
        <f t="shared" si="27"/>
        <v>0</v>
      </c>
      <c r="Z43" s="122">
        <f>SUM(X43:Y43)</f>
        <v>0</v>
      </c>
    </row>
    <row r="44" spans="1:30" x14ac:dyDescent="0.3">
      <c r="A44" s="239"/>
      <c r="B44" s="121" t="s">
        <v>63</v>
      </c>
      <c r="C44" s="114"/>
      <c r="D44" s="115"/>
      <c r="E44" s="119">
        <f>SUM(C44:D44)</f>
        <v>0</v>
      </c>
      <c r="F44" s="114"/>
      <c r="G44" s="115"/>
      <c r="H44" s="119">
        <f>SUM(F44:G44)</f>
        <v>0</v>
      </c>
      <c r="I44" s="114"/>
      <c r="J44" s="115"/>
      <c r="K44" s="119">
        <f>SUM(I44:J44)</f>
        <v>0</v>
      </c>
      <c r="L44" s="114"/>
      <c r="M44" s="115"/>
      <c r="N44" s="119">
        <f>SUM(L44:M44)</f>
        <v>0</v>
      </c>
      <c r="O44" s="114"/>
      <c r="P44" s="115"/>
      <c r="Q44" s="119">
        <f>SUM(O44:P44)</f>
        <v>0</v>
      </c>
      <c r="R44" s="108"/>
      <c r="S44" s="111"/>
      <c r="T44" s="122">
        <f>SUM(R44:S44)</f>
        <v>0</v>
      </c>
      <c r="U44" s="114"/>
      <c r="V44" s="115"/>
      <c r="W44" s="119">
        <f>SUM(U44:V44)</f>
        <v>0</v>
      </c>
      <c r="X44" s="149">
        <f t="shared" si="26"/>
        <v>0</v>
      </c>
      <c r="Y44" s="111">
        <f t="shared" si="27"/>
        <v>0</v>
      </c>
      <c r="Z44" s="151">
        <f t="shared" ref="Z44" si="28">SUM(X44:Y44)</f>
        <v>0</v>
      </c>
    </row>
    <row r="45" spans="1:30" x14ac:dyDescent="0.3">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row>
    <row r="46" spans="1:30" x14ac:dyDescent="0.3">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row>
    <row r="47" spans="1:30" ht="19.2" customHeight="1" x14ac:dyDescent="0.3">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row>
    <row r="48" spans="1:30" ht="30" customHeight="1" x14ac:dyDescent="0.3">
      <c r="A48" s="239" t="s">
        <v>20</v>
      </c>
      <c r="B48" s="239"/>
      <c r="C48" s="223" t="s">
        <v>201</v>
      </c>
      <c r="D48" s="223"/>
      <c r="E48" s="223"/>
      <c r="F48" s="222" t="s">
        <v>202</v>
      </c>
      <c r="G48" s="222"/>
      <c r="H48" s="222"/>
      <c r="I48" s="223" t="s">
        <v>204</v>
      </c>
      <c r="J48" s="223"/>
      <c r="K48" s="223"/>
      <c r="L48" s="222" t="s">
        <v>205</v>
      </c>
      <c r="M48" s="222"/>
      <c r="N48" s="222"/>
      <c r="O48" s="228" t="s">
        <v>206</v>
      </c>
      <c r="P48" s="229"/>
      <c r="Q48" s="230"/>
      <c r="R48" s="223" t="s">
        <v>207</v>
      </c>
      <c r="S48" s="223"/>
      <c r="T48" s="223"/>
      <c r="U48" s="228" t="s">
        <v>203</v>
      </c>
      <c r="V48" s="229"/>
      <c r="W48" s="230"/>
      <c r="X48" s="231" t="s">
        <v>200</v>
      </c>
      <c r="Y48" s="232"/>
      <c r="Z48" s="233"/>
    </row>
    <row r="49" spans="1:26" ht="20.25" customHeight="1" x14ac:dyDescent="0.3">
      <c r="A49" s="239" t="s">
        <v>21</v>
      </c>
      <c r="B49" s="239"/>
      <c r="C49" s="108" t="s">
        <v>22</v>
      </c>
      <c r="D49" s="109" t="s">
        <v>23</v>
      </c>
      <c r="E49" s="110" t="s">
        <v>24</v>
      </c>
      <c r="F49" s="108" t="s">
        <v>22</v>
      </c>
      <c r="G49" s="109" t="s">
        <v>23</v>
      </c>
      <c r="H49" s="110" t="s">
        <v>24</v>
      </c>
      <c r="I49" s="108" t="s">
        <v>22</v>
      </c>
      <c r="J49" s="109" t="s">
        <v>23</v>
      </c>
      <c r="K49" s="110" t="s">
        <v>24</v>
      </c>
      <c r="L49" s="108" t="s">
        <v>22</v>
      </c>
      <c r="M49" s="109" t="s">
        <v>23</v>
      </c>
      <c r="N49" s="110" t="s">
        <v>24</v>
      </c>
      <c r="O49" s="108" t="s">
        <v>22</v>
      </c>
      <c r="P49" s="109" t="s">
        <v>23</v>
      </c>
      <c r="Q49" s="110" t="s">
        <v>24</v>
      </c>
      <c r="R49" s="108" t="s">
        <v>22</v>
      </c>
      <c r="S49" s="111" t="s">
        <v>23</v>
      </c>
      <c r="T49" s="110" t="s">
        <v>24</v>
      </c>
      <c r="U49" s="108" t="s">
        <v>22</v>
      </c>
      <c r="V49" s="109" t="s">
        <v>23</v>
      </c>
      <c r="W49" s="110" t="s">
        <v>24</v>
      </c>
      <c r="X49" s="108" t="s">
        <v>22</v>
      </c>
      <c r="Y49" s="111" t="s">
        <v>23</v>
      </c>
      <c r="Z49" s="110" t="s">
        <v>24</v>
      </c>
    </row>
    <row r="50" spans="1:26" ht="9" customHeight="1" x14ac:dyDescent="0.3">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24.75" customHeight="1" x14ac:dyDescent="0.3">
      <c r="A51" s="239" t="s">
        <v>64</v>
      </c>
      <c r="B51" s="113" t="s">
        <v>65</v>
      </c>
      <c r="C51" s="114"/>
      <c r="D51" s="115"/>
      <c r="E51" s="116"/>
      <c r="F51" s="114"/>
      <c r="G51" s="115"/>
      <c r="H51" s="116"/>
      <c r="I51" s="114"/>
      <c r="J51" s="115"/>
      <c r="K51" s="116"/>
      <c r="L51" s="114"/>
      <c r="M51" s="115"/>
      <c r="N51" s="116"/>
      <c r="O51" s="114"/>
      <c r="P51" s="115"/>
      <c r="Q51" s="116"/>
      <c r="R51" s="114"/>
      <c r="S51" s="117"/>
      <c r="T51" s="116"/>
      <c r="U51" s="114"/>
      <c r="V51" s="115"/>
      <c r="W51" s="116"/>
      <c r="X51" s="114"/>
      <c r="Y51" s="117"/>
      <c r="Z51" s="116"/>
    </row>
    <row r="52" spans="1:26" ht="6" customHeight="1" x14ac:dyDescent="0.3">
      <c r="A52" s="239"/>
      <c r="B52" s="118"/>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row>
    <row r="53" spans="1:26" x14ac:dyDescent="0.3">
      <c r="A53" s="239"/>
      <c r="B53" s="113" t="s">
        <v>66</v>
      </c>
      <c r="C53" s="108">
        <f>SUM(C54:C64)</f>
        <v>0</v>
      </c>
      <c r="D53" s="109">
        <f>SUM(D54:D64)</f>
        <v>0</v>
      </c>
      <c r="E53" s="120">
        <f>SUM(C53:D53)</f>
        <v>0</v>
      </c>
      <c r="F53" s="108">
        <f>SUM(F54:F64)</f>
        <v>0</v>
      </c>
      <c r="G53" s="109">
        <f>SUM(G54:G64)</f>
        <v>0</v>
      </c>
      <c r="H53" s="120">
        <f t="shared" ref="H53:H64" si="29">SUM(F53:G53)</f>
        <v>0</v>
      </c>
      <c r="I53" s="108">
        <f>SUM(I54:I64)</f>
        <v>0</v>
      </c>
      <c r="J53" s="109">
        <f>SUM(J54:J64)</f>
        <v>0</v>
      </c>
      <c r="K53" s="120">
        <f t="shared" ref="K53:K64" si="30">SUM(I53:J53)</f>
        <v>0</v>
      </c>
      <c r="L53" s="108">
        <f>SUM(L54:L64)</f>
        <v>0</v>
      </c>
      <c r="M53" s="109">
        <f>SUM(M54:M64)</f>
        <v>0</v>
      </c>
      <c r="N53" s="120">
        <f>SUM(L53:M53)</f>
        <v>0</v>
      </c>
      <c r="O53" s="108">
        <f>SUM(O54:O64)</f>
        <v>0</v>
      </c>
      <c r="P53" s="109">
        <f>SUM(P54:P64)</f>
        <v>0</v>
      </c>
      <c r="Q53" s="120">
        <f>SUM(O53:P53)</f>
        <v>0</v>
      </c>
      <c r="R53" s="108">
        <f>SUM(R54:R64)</f>
        <v>0</v>
      </c>
      <c r="S53" s="108">
        <f>SUM(S54:S64)</f>
        <v>0</v>
      </c>
      <c r="T53" s="107">
        <f t="shared" ref="T53:T64" si="31">SUM(R53:S53)</f>
        <v>0</v>
      </c>
      <c r="U53" s="108">
        <f>SUM(U54:U64)</f>
        <v>0</v>
      </c>
      <c r="V53" s="109">
        <f>SUM(V54:V64)</f>
        <v>0</v>
      </c>
      <c r="W53" s="120">
        <f>SUM(U53:V53)</f>
        <v>0</v>
      </c>
      <c r="X53" s="108">
        <f>SUM(C53,F53,I53,L53,R53,O53,U53)</f>
        <v>0</v>
      </c>
      <c r="Y53" s="111">
        <f>SUM(D53,G53,J53,M53,S53,P53,V53)</f>
        <v>0</v>
      </c>
      <c r="Z53" s="107">
        <f>SUM(X53:Y53)</f>
        <v>0</v>
      </c>
    </row>
    <row r="54" spans="1:26" x14ac:dyDescent="0.3">
      <c r="A54" s="239"/>
      <c r="B54" s="121" t="s">
        <v>67</v>
      </c>
      <c r="C54" s="114"/>
      <c r="D54" s="115"/>
      <c r="E54" s="110">
        <f t="shared" ref="E54:E64" si="32">SUM(C54:D54)</f>
        <v>0</v>
      </c>
      <c r="F54" s="114"/>
      <c r="G54" s="115"/>
      <c r="H54" s="110">
        <f t="shared" si="29"/>
        <v>0</v>
      </c>
      <c r="I54" s="114"/>
      <c r="J54" s="115"/>
      <c r="K54" s="110">
        <f t="shared" si="30"/>
        <v>0</v>
      </c>
      <c r="L54" s="114"/>
      <c r="M54" s="115"/>
      <c r="N54" s="110">
        <f t="shared" ref="N54:N64" si="33">SUM(L54:M54)</f>
        <v>0</v>
      </c>
      <c r="O54" s="114"/>
      <c r="P54" s="115"/>
      <c r="Q54" s="110">
        <f t="shared" ref="Q54:Q64" si="34">SUM(O54:P54)</f>
        <v>0</v>
      </c>
      <c r="R54" s="108"/>
      <c r="S54" s="111"/>
      <c r="T54" s="122">
        <f t="shared" si="31"/>
        <v>0</v>
      </c>
      <c r="U54" s="114"/>
      <c r="V54" s="115"/>
      <c r="W54" s="110">
        <f t="shared" ref="W54:W64" si="35">SUM(U54:V54)</f>
        <v>0</v>
      </c>
      <c r="X54" s="108">
        <f t="shared" ref="X54:X64" si="36">SUM(C54,F54,I54,L54,R54,O54,U54)</f>
        <v>0</v>
      </c>
      <c r="Y54" s="111">
        <f t="shared" ref="Y54:Y64" si="37">SUM(D54,G54,J54,M54,S54,P54,V54)</f>
        <v>0</v>
      </c>
      <c r="Z54" s="122">
        <f t="shared" ref="Z54:Z64" si="38">SUM(X54:Y54)</f>
        <v>0</v>
      </c>
    </row>
    <row r="55" spans="1:26" x14ac:dyDescent="0.3">
      <c r="A55" s="239"/>
      <c r="B55" s="121" t="s">
        <v>68</v>
      </c>
      <c r="C55" s="114"/>
      <c r="D55" s="115"/>
      <c r="E55" s="110">
        <f t="shared" si="32"/>
        <v>0</v>
      </c>
      <c r="F55" s="114"/>
      <c r="G55" s="115"/>
      <c r="H55" s="110">
        <f t="shared" si="29"/>
        <v>0</v>
      </c>
      <c r="I55" s="114"/>
      <c r="J55" s="115"/>
      <c r="K55" s="110">
        <f t="shared" si="30"/>
        <v>0</v>
      </c>
      <c r="L55" s="114"/>
      <c r="M55" s="115"/>
      <c r="N55" s="110">
        <f t="shared" si="33"/>
        <v>0</v>
      </c>
      <c r="O55" s="114"/>
      <c r="P55" s="115"/>
      <c r="Q55" s="110">
        <f t="shared" si="34"/>
        <v>0</v>
      </c>
      <c r="R55" s="108"/>
      <c r="S55" s="111"/>
      <c r="T55" s="122">
        <f t="shared" si="31"/>
        <v>0</v>
      </c>
      <c r="U55" s="114"/>
      <c r="V55" s="115"/>
      <c r="W55" s="110">
        <f t="shared" si="35"/>
        <v>0</v>
      </c>
      <c r="X55" s="108">
        <f t="shared" si="36"/>
        <v>0</v>
      </c>
      <c r="Y55" s="111">
        <f t="shared" si="37"/>
        <v>0</v>
      </c>
      <c r="Z55" s="122">
        <f t="shared" si="38"/>
        <v>0</v>
      </c>
    </row>
    <row r="56" spans="1:26" x14ac:dyDescent="0.3">
      <c r="A56" s="239"/>
      <c r="B56" s="121" t="s">
        <v>69</v>
      </c>
      <c r="C56" s="114"/>
      <c r="D56" s="115"/>
      <c r="E56" s="110">
        <f t="shared" si="32"/>
        <v>0</v>
      </c>
      <c r="F56" s="114"/>
      <c r="G56" s="115"/>
      <c r="H56" s="110">
        <f t="shared" si="29"/>
        <v>0</v>
      </c>
      <c r="I56" s="114"/>
      <c r="J56" s="115"/>
      <c r="K56" s="110">
        <f t="shared" si="30"/>
        <v>0</v>
      </c>
      <c r="L56" s="114"/>
      <c r="M56" s="115"/>
      <c r="N56" s="110">
        <f t="shared" si="33"/>
        <v>0</v>
      </c>
      <c r="O56" s="114"/>
      <c r="P56" s="115"/>
      <c r="Q56" s="110">
        <f t="shared" si="34"/>
        <v>0</v>
      </c>
      <c r="R56" s="108"/>
      <c r="S56" s="111"/>
      <c r="T56" s="122">
        <f t="shared" si="31"/>
        <v>0</v>
      </c>
      <c r="U56" s="114"/>
      <c r="V56" s="115"/>
      <c r="W56" s="110">
        <f t="shared" si="35"/>
        <v>0</v>
      </c>
      <c r="X56" s="108">
        <f t="shared" si="36"/>
        <v>0</v>
      </c>
      <c r="Y56" s="111">
        <f t="shared" si="37"/>
        <v>0</v>
      </c>
      <c r="Z56" s="122">
        <f t="shared" si="38"/>
        <v>0</v>
      </c>
    </row>
    <row r="57" spans="1:26" x14ac:dyDescent="0.3">
      <c r="A57" s="239"/>
      <c r="B57" s="121" t="s">
        <v>70</v>
      </c>
      <c r="C57" s="114"/>
      <c r="D57" s="115"/>
      <c r="E57" s="110">
        <f t="shared" si="32"/>
        <v>0</v>
      </c>
      <c r="F57" s="114"/>
      <c r="G57" s="115"/>
      <c r="H57" s="110">
        <f t="shared" si="29"/>
        <v>0</v>
      </c>
      <c r="I57" s="114"/>
      <c r="J57" s="115"/>
      <c r="K57" s="110">
        <f t="shared" si="30"/>
        <v>0</v>
      </c>
      <c r="L57" s="114"/>
      <c r="M57" s="115"/>
      <c r="N57" s="110">
        <f t="shared" si="33"/>
        <v>0</v>
      </c>
      <c r="O57" s="114"/>
      <c r="P57" s="115"/>
      <c r="Q57" s="110">
        <f t="shared" si="34"/>
        <v>0</v>
      </c>
      <c r="R57" s="108"/>
      <c r="S57" s="111"/>
      <c r="T57" s="122">
        <f t="shared" si="31"/>
        <v>0</v>
      </c>
      <c r="U57" s="114"/>
      <c r="V57" s="115"/>
      <c r="W57" s="110">
        <f t="shared" si="35"/>
        <v>0</v>
      </c>
      <c r="X57" s="108">
        <f t="shared" si="36"/>
        <v>0</v>
      </c>
      <c r="Y57" s="111">
        <f t="shared" si="37"/>
        <v>0</v>
      </c>
      <c r="Z57" s="122">
        <f t="shared" si="38"/>
        <v>0</v>
      </c>
    </row>
    <row r="58" spans="1:26" x14ac:dyDescent="0.3">
      <c r="A58" s="239"/>
      <c r="B58" s="121" t="s">
        <v>71</v>
      </c>
      <c r="C58" s="114"/>
      <c r="D58" s="115"/>
      <c r="E58" s="110">
        <f t="shared" si="32"/>
        <v>0</v>
      </c>
      <c r="F58" s="114"/>
      <c r="G58" s="115"/>
      <c r="H58" s="110">
        <f t="shared" si="29"/>
        <v>0</v>
      </c>
      <c r="I58" s="114"/>
      <c r="J58" s="115"/>
      <c r="K58" s="110">
        <f t="shared" si="30"/>
        <v>0</v>
      </c>
      <c r="L58" s="114"/>
      <c r="M58" s="115"/>
      <c r="N58" s="110">
        <f t="shared" si="33"/>
        <v>0</v>
      </c>
      <c r="O58" s="114"/>
      <c r="P58" s="115"/>
      <c r="Q58" s="110">
        <f t="shared" si="34"/>
        <v>0</v>
      </c>
      <c r="R58" s="108"/>
      <c r="S58" s="111"/>
      <c r="T58" s="122">
        <f t="shared" si="31"/>
        <v>0</v>
      </c>
      <c r="U58" s="114"/>
      <c r="V58" s="115"/>
      <c r="W58" s="110">
        <f t="shared" si="35"/>
        <v>0</v>
      </c>
      <c r="X58" s="108">
        <f t="shared" si="36"/>
        <v>0</v>
      </c>
      <c r="Y58" s="111">
        <f t="shared" si="37"/>
        <v>0</v>
      </c>
      <c r="Z58" s="122">
        <f t="shared" si="38"/>
        <v>0</v>
      </c>
    </row>
    <row r="59" spans="1:26" x14ac:dyDescent="0.3">
      <c r="A59" s="239"/>
      <c r="B59" s="121" t="s">
        <v>72</v>
      </c>
      <c r="C59" s="114"/>
      <c r="D59" s="115"/>
      <c r="E59" s="110">
        <f t="shared" si="32"/>
        <v>0</v>
      </c>
      <c r="F59" s="114"/>
      <c r="G59" s="115"/>
      <c r="H59" s="110">
        <f t="shared" si="29"/>
        <v>0</v>
      </c>
      <c r="I59" s="114"/>
      <c r="J59" s="115"/>
      <c r="K59" s="110">
        <f t="shared" si="30"/>
        <v>0</v>
      </c>
      <c r="L59" s="114"/>
      <c r="M59" s="115"/>
      <c r="N59" s="110">
        <f t="shared" si="33"/>
        <v>0</v>
      </c>
      <c r="O59" s="114"/>
      <c r="P59" s="115"/>
      <c r="Q59" s="110">
        <f t="shared" si="34"/>
        <v>0</v>
      </c>
      <c r="R59" s="108"/>
      <c r="S59" s="111"/>
      <c r="T59" s="122">
        <f t="shared" si="31"/>
        <v>0</v>
      </c>
      <c r="U59" s="114"/>
      <c r="V59" s="115"/>
      <c r="W59" s="110">
        <f t="shared" si="35"/>
        <v>0</v>
      </c>
      <c r="X59" s="108">
        <f t="shared" si="36"/>
        <v>0</v>
      </c>
      <c r="Y59" s="111">
        <f t="shared" si="37"/>
        <v>0</v>
      </c>
      <c r="Z59" s="122">
        <f t="shared" si="38"/>
        <v>0</v>
      </c>
    </row>
    <row r="60" spans="1:26" x14ac:dyDescent="0.3">
      <c r="A60" s="239"/>
      <c r="B60" s="121" t="s">
        <v>73</v>
      </c>
      <c r="C60" s="114"/>
      <c r="D60" s="115"/>
      <c r="E60" s="110">
        <f t="shared" si="32"/>
        <v>0</v>
      </c>
      <c r="F60" s="114"/>
      <c r="G60" s="115"/>
      <c r="H60" s="110">
        <f t="shared" si="29"/>
        <v>0</v>
      </c>
      <c r="I60" s="114"/>
      <c r="J60" s="115"/>
      <c r="K60" s="110">
        <f t="shared" si="30"/>
        <v>0</v>
      </c>
      <c r="L60" s="114"/>
      <c r="M60" s="115"/>
      <c r="N60" s="110">
        <f t="shared" si="33"/>
        <v>0</v>
      </c>
      <c r="O60" s="114"/>
      <c r="P60" s="115"/>
      <c r="Q60" s="110">
        <f t="shared" si="34"/>
        <v>0</v>
      </c>
      <c r="R60" s="108"/>
      <c r="S60" s="111"/>
      <c r="T60" s="122">
        <f t="shared" si="31"/>
        <v>0</v>
      </c>
      <c r="U60" s="114"/>
      <c r="V60" s="115"/>
      <c r="W60" s="110">
        <f t="shared" si="35"/>
        <v>0</v>
      </c>
      <c r="X60" s="108">
        <f t="shared" si="36"/>
        <v>0</v>
      </c>
      <c r="Y60" s="111">
        <f t="shared" si="37"/>
        <v>0</v>
      </c>
      <c r="Z60" s="122">
        <f t="shared" si="38"/>
        <v>0</v>
      </c>
    </row>
    <row r="61" spans="1:26" x14ac:dyDescent="0.3">
      <c r="A61" s="239"/>
      <c r="B61" s="121" t="s">
        <v>74</v>
      </c>
      <c r="C61" s="114"/>
      <c r="D61" s="115"/>
      <c r="E61" s="110">
        <f t="shared" si="32"/>
        <v>0</v>
      </c>
      <c r="F61" s="114"/>
      <c r="G61" s="115"/>
      <c r="H61" s="110">
        <f t="shared" si="29"/>
        <v>0</v>
      </c>
      <c r="I61" s="114"/>
      <c r="J61" s="115"/>
      <c r="K61" s="110">
        <f t="shared" si="30"/>
        <v>0</v>
      </c>
      <c r="L61" s="114"/>
      <c r="M61" s="115"/>
      <c r="N61" s="110">
        <f t="shared" si="33"/>
        <v>0</v>
      </c>
      <c r="O61" s="114"/>
      <c r="P61" s="115"/>
      <c r="Q61" s="110">
        <f t="shared" si="34"/>
        <v>0</v>
      </c>
      <c r="R61" s="108"/>
      <c r="S61" s="111"/>
      <c r="T61" s="122">
        <f t="shared" si="31"/>
        <v>0</v>
      </c>
      <c r="U61" s="114"/>
      <c r="V61" s="115"/>
      <c r="W61" s="110">
        <f t="shared" si="35"/>
        <v>0</v>
      </c>
      <c r="X61" s="108">
        <f t="shared" si="36"/>
        <v>0</v>
      </c>
      <c r="Y61" s="111">
        <f t="shared" si="37"/>
        <v>0</v>
      </c>
      <c r="Z61" s="122">
        <f t="shared" si="38"/>
        <v>0</v>
      </c>
    </row>
    <row r="62" spans="1:26" x14ac:dyDescent="0.3">
      <c r="A62" s="239"/>
      <c r="B62" s="121" t="s">
        <v>75</v>
      </c>
      <c r="C62" s="114"/>
      <c r="D62" s="115"/>
      <c r="E62" s="110">
        <f t="shared" si="32"/>
        <v>0</v>
      </c>
      <c r="F62" s="114"/>
      <c r="G62" s="115"/>
      <c r="H62" s="110">
        <f t="shared" si="29"/>
        <v>0</v>
      </c>
      <c r="I62" s="114"/>
      <c r="J62" s="115"/>
      <c r="K62" s="110">
        <f t="shared" si="30"/>
        <v>0</v>
      </c>
      <c r="L62" s="114"/>
      <c r="M62" s="115"/>
      <c r="N62" s="110">
        <f t="shared" si="33"/>
        <v>0</v>
      </c>
      <c r="O62" s="114"/>
      <c r="P62" s="115"/>
      <c r="Q62" s="110">
        <f t="shared" si="34"/>
        <v>0</v>
      </c>
      <c r="R62" s="108"/>
      <c r="S62" s="111"/>
      <c r="T62" s="122">
        <f t="shared" si="31"/>
        <v>0</v>
      </c>
      <c r="U62" s="114"/>
      <c r="V62" s="115"/>
      <c r="W62" s="110">
        <f t="shared" si="35"/>
        <v>0</v>
      </c>
      <c r="X62" s="108">
        <f t="shared" si="36"/>
        <v>0</v>
      </c>
      <c r="Y62" s="111">
        <f t="shared" si="37"/>
        <v>0</v>
      </c>
      <c r="Z62" s="122">
        <f t="shared" si="38"/>
        <v>0</v>
      </c>
    </row>
    <row r="63" spans="1:26" x14ac:dyDescent="0.3">
      <c r="A63" s="239"/>
      <c r="B63" s="121" t="s">
        <v>76</v>
      </c>
      <c r="C63" s="114"/>
      <c r="D63" s="115"/>
      <c r="E63" s="110">
        <f t="shared" si="32"/>
        <v>0</v>
      </c>
      <c r="F63" s="114"/>
      <c r="G63" s="115"/>
      <c r="H63" s="110">
        <f t="shared" si="29"/>
        <v>0</v>
      </c>
      <c r="I63" s="114"/>
      <c r="J63" s="115"/>
      <c r="K63" s="110">
        <f t="shared" si="30"/>
        <v>0</v>
      </c>
      <c r="L63" s="114"/>
      <c r="M63" s="115"/>
      <c r="N63" s="110">
        <f t="shared" si="33"/>
        <v>0</v>
      </c>
      <c r="O63" s="114"/>
      <c r="P63" s="115"/>
      <c r="Q63" s="110">
        <f t="shared" si="34"/>
        <v>0</v>
      </c>
      <c r="R63" s="108"/>
      <c r="S63" s="111"/>
      <c r="T63" s="122">
        <f t="shared" si="31"/>
        <v>0</v>
      </c>
      <c r="U63" s="114"/>
      <c r="V63" s="115"/>
      <c r="W63" s="110">
        <f t="shared" si="35"/>
        <v>0</v>
      </c>
      <c r="X63" s="108">
        <f t="shared" si="36"/>
        <v>0</v>
      </c>
      <c r="Y63" s="111">
        <f t="shared" si="37"/>
        <v>0</v>
      </c>
      <c r="Z63" s="122">
        <f t="shared" si="38"/>
        <v>0</v>
      </c>
    </row>
    <row r="64" spans="1:26" ht="22.5" customHeight="1" x14ac:dyDescent="0.3">
      <c r="A64" s="239"/>
      <c r="B64" s="121" t="s">
        <v>77</v>
      </c>
      <c r="C64" s="114"/>
      <c r="D64" s="115"/>
      <c r="E64" s="110">
        <f t="shared" si="32"/>
        <v>0</v>
      </c>
      <c r="F64" s="114"/>
      <c r="G64" s="115"/>
      <c r="H64" s="110">
        <f t="shared" si="29"/>
        <v>0</v>
      </c>
      <c r="I64" s="114"/>
      <c r="J64" s="115"/>
      <c r="K64" s="110">
        <f t="shared" si="30"/>
        <v>0</v>
      </c>
      <c r="L64" s="114"/>
      <c r="M64" s="115"/>
      <c r="N64" s="110">
        <f t="shared" si="33"/>
        <v>0</v>
      </c>
      <c r="O64" s="114"/>
      <c r="P64" s="115"/>
      <c r="Q64" s="110">
        <f t="shared" si="34"/>
        <v>0</v>
      </c>
      <c r="R64" s="108"/>
      <c r="S64" s="111"/>
      <c r="T64" s="122">
        <f t="shared" si="31"/>
        <v>0</v>
      </c>
      <c r="U64" s="114"/>
      <c r="V64" s="115"/>
      <c r="W64" s="110">
        <f t="shared" si="35"/>
        <v>0</v>
      </c>
      <c r="X64" s="108">
        <f t="shared" si="36"/>
        <v>0</v>
      </c>
      <c r="Y64" s="111">
        <f t="shared" si="37"/>
        <v>0</v>
      </c>
      <c r="Z64" s="122">
        <f t="shared" si="38"/>
        <v>0</v>
      </c>
    </row>
    <row r="65" spans="1:30" ht="9" customHeight="1" x14ac:dyDescent="0.3">
      <c r="A65" s="239"/>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30" x14ac:dyDescent="0.3">
      <c r="A66" s="239"/>
      <c r="B66" s="113" t="s">
        <v>78</v>
      </c>
      <c r="C66" s="114"/>
      <c r="D66" s="115"/>
      <c r="E66" s="122">
        <f>SUM(C66:D66)</f>
        <v>0</v>
      </c>
      <c r="F66" s="119"/>
      <c r="G66" s="115"/>
      <c r="H66" s="122">
        <f>SUM(F66:G66)</f>
        <v>0</v>
      </c>
      <c r="I66" s="119"/>
      <c r="J66" s="115"/>
      <c r="K66" s="122">
        <f>SUM(I66:J66)</f>
        <v>0</v>
      </c>
      <c r="L66" s="114"/>
      <c r="M66" s="115"/>
      <c r="N66" s="122">
        <f>SUM(L66:M66)</f>
        <v>0</v>
      </c>
      <c r="O66" s="114"/>
      <c r="P66" s="115"/>
      <c r="Q66" s="122">
        <f>SUM(O66:P66)</f>
        <v>0</v>
      </c>
      <c r="R66" s="114"/>
      <c r="S66" s="115"/>
      <c r="T66" s="122">
        <f>SUM(R66:S66)</f>
        <v>0</v>
      </c>
      <c r="U66" s="114"/>
      <c r="V66" s="115"/>
      <c r="W66" s="122">
        <f>SUM(U66:V66)</f>
        <v>0</v>
      </c>
      <c r="X66" s="108">
        <f>SUM(C66,F66,I66,L66,R66,O66,U66)</f>
        <v>0</v>
      </c>
      <c r="Y66" s="109">
        <f>SUM(D66,G66,J66,M66,S66,P66,V66)</f>
        <v>0</v>
      </c>
      <c r="Z66" s="122">
        <f>SUM(X66:Y66)</f>
        <v>0</v>
      </c>
    </row>
    <row r="67" spans="1:30" x14ac:dyDescent="0.3">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row>
    <row r="68" spans="1:30" ht="39" customHeight="1" x14ac:dyDescent="0.3">
      <c r="A68" s="240" t="s">
        <v>79</v>
      </c>
      <c r="B68" s="113" t="s">
        <v>80</v>
      </c>
      <c r="C68" s="108"/>
      <c r="D68" s="109"/>
      <c r="E68" s="122"/>
      <c r="F68" s="108"/>
      <c r="G68" s="109"/>
      <c r="H68" s="107"/>
      <c r="I68" s="108"/>
      <c r="J68" s="109"/>
      <c r="K68" s="107"/>
      <c r="L68" s="108"/>
      <c r="M68" s="109"/>
      <c r="N68" s="107"/>
      <c r="O68" s="108"/>
      <c r="P68" s="109"/>
      <c r="Q68" s="107"/>
      <c r="R68" s="108"/>
      <c r="S68" s="111"/>
      <c r="T68" s="107"/>
      <c r="U68" s="108"/>
      <c r="V68" s="111"/>
      <c r="W68" s="107"/>
      <c r="X68" s="108"/>
      <c r="Y68" s="111"/>
      <c r="Z68" s="107"/>
    </row>
    <row r="69" spans="1:30" ht="8.25" customHeight="1" x14ac:dyDescent="0.3">
      <c r="A69" s="240"/>
      <c r="B69" s="118"/>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row>
    <row r="70" spans="1:30" ht="20.7" customHeight="1" x14ac:dyDescent="0.3">
      <c r="A70" s="240"/>
      <c r="B70" s="113" t="s">
        <v>81</v>
      </c>
      <c r="C70" s="108">
        <f>SUM(C71:C76)</f>
        <v>0</v>
      </c>
      <c r="D70" s="109">
        <f>SUM(D71:D76)</f>
        <v>0</v>
      </c>
      <c r="E70" s="107">
        <f>SUM(C70:D70)</f>
        <v>0</v>
      </c>
      <c r="F70" s="108">
        <f>SUM(F71:F76)</f>
        <v>0</v>
      </c>
      <c r="G70" s="109">
        <f>SUM(G71:G76)</f>
        <v>0</v>
      </c>
      <c r="H70" s="107">
        <f>SUM(F70:G70)</f>
        <v>0</v>
      </c>
      <c r="I70" s="108">
        <f>SUM(I71:I76)</f>
        <v>0</v>
      </c>
      <c r="J70" s="109">
        <f>SUM(J71:J76)</f>
        <v>0</v>
      </c>
      <c r="K70" s="107">
        <f t="shared" ref="K70:K76" si="39">SUM(I70:J70)</f>
        <v>0</v>
      </c>
      <c r="L70" s="108">
        <f>SUM(L71:L76)</f>
        <v>0</v>
      </c>
      <c r="M70" s="109">
        <f>SUM(M71:M76)</f>
        <v>0</v>
      </c>
      <c r="N70" s="107">
        <f t="shared" ref="N70:N76" si="40">SUM(L70:M70)</f>
        <v>0</v>
      </c>
      <c r="O70" s="108">
        <f>SUM(O71:O76)</f>
        <v>0</v>
      </c>
      <c r="P70" s="109">
        <f>SUM(P71:P76)</f>
        <v>0</v>
      </c>
      <c r="Q70" s="107">
        <f t="shared" ref="Q70:Q76" si="41">SUM(O70:P70)</f>
        <v>0</v>
      </c>
      <c r="R70" s="108">
        <f>SUM(R71:R76)</f>
        <v>0</v>
      </c>
      <c r="S70" s="109">
        <f>SUM(S71:S76)</f>
        <v>0</v>
      </c>
      <c r="T70" s="107">
        <f t="shared" ref="T70:T76" si="42">SUM(R70:S70)</f>
        <v>0</v>
      </c>
      <c r="U70" s="108">
        <f>SUM(U71:U76)</f>
        <v>0</v>
      </c>
      <c r="V70" s="109">
        <f>SUM(V71:V76)</f>
        <v>0</v>
      </c>
      <c r="W70" s="107">
        <f t="shared" ref="W70:W76" si="43">SUM(U70:V70)</f>
        <v>0</v>
      </c>
      <c r="X70" s="108">
        <f>SUM(D70,I70,F70,L70,R70,O70,U70)</f>
        <v>0</v>
      </c>
      <c r="Y70" s="111">
        <f>SUM(D70,G70,J70,M70,S70,V70)</f>
        <v>0</v>
      </c>
      <c r="Z70" s="107">
        <f t="shared" ref="Z70:Z76" si="44">SUM(X70:Y70)</f>
        <v>0</v>
      </c>
    </row>
    <row r="71" spans="1:30" x14ac:dyDescent="0.3">
      <c r="A71" s="240"/>
      <c r="B71" s="123" t="s">
        <v>82</v>
      </c>
      <c r="C71" s="114"/>
      <c r="D71" s="115"/>
      <c r="E71" s="122">
        <f t="shared" ref="E71:E76" si="45">SUM(C71:D71)</f>
        <v>0</v>
      </c>
      <c r="F71" s="114"/>
      <c r="G71" s="115"/>
      <c r="H71" s="122">
        <f t="shared" ref="H71:H76" si="46">SUM(F71:G71)</f>
        <v>0</v>
      </c>
      <c r="I71" s="114"/>
      <c r="J71" s="115"/>
      <c r="K71" s="122">
        <f t="shared" si="39"/>
        <v>0</v>
      </c>
      <c r="L71" s="114"/>
      <c r="M71" s="115"/>
      <c r="N71" s="122">
        <f t="shared" si="40"/>
        <v>0</v>
      </c>
      <c r="O71" s="114"/>
      <c r="P71" s="115"/>
      <c r="Q71" s="122">
        <f t="shared" si="41"/>
        <v>0</v>
      </c>
      <c r="R71" s="108"/>
      <c r="S71" s="111"/>
      <c r="T71" s="122">
        <f t="shared" si="42"/>
        <v>0</v>
      </c>
      <c r="U71" s="108"/>
      <c r="V71" s="111"/>
      <c r="W71" s="122">
        <f t="shared" si="43"/>
        <v>0</v>
      </c>
      <c r="X71" s="108">
        <f t="shared" ref="X71:X76" si="47">SUM(D71,I71,F71,L71,R71,O71,U71)</f>
        <v>0</v>
      </c>
      <c r="Y71" s="111">
        <f t="shared" ref="Y71:Y76" si="48">SUM(D71,G71,J71,M71,S71,V71)</f>
        <v>0</v>
      </c>
      <c r="Z71" s="122">
        <f t="shared" si="44"/>
        <v>0</v>
      </c>
    </row>
    <row r="72" spans="1:30" x14ac:dyDescent="0.3">
      <c r="A72" s="240"/>
      <c r="B72" s="123" t="s">
        <v>83</v>
      </c>
      <c r="C72" s="114"/>
      <c r="D72" s="115"/>
      <c r="E72" s="122">
        <f t="shared" si="45"/>
        <v>0</v>
      </c>
      <c r="F72" s="114"/>
      <c r="G72" s="115"/>
      <c r="H72" s="122">
        <f t="shared" si="46"/>
        <v>0</v>
      </c>
      <c r="I72" s="114"/>
      <c r="J72" s="115"/>
      <c r="K72" s="122">
        <f t="shared" si="39"/>
        <v>0</v>
      </c>
      <c r="L72" s="114"/>
      <c r="M72" s="115"/>
      <c r="N72" s="122">
        <f t="shared" si="40"/>
        <v>0</v>
      </c>
      <c r="O72" s="114"/>
      <c r="P72" s="115"/>
      <c r="Q72" s="122">
        <f t="shared" si="41"/>
        <v>0</v>
      </c>
      <c r="R72" s="108"/>
      <c r="S72" s="111"/>
      <c r="T72" s="122">
        <f t="shared" si="42"/>
        <v>0</v>
      </c>
      <c r="U72" s="108"/>
      <c r="V72" s="111"/>
      <c r="W72" s="122">
        <f t="shared" si="43"/>
        <v>0</v>
      </c>
      <c r="X72" s="108">
        <f t="shared" si="47"/>
        <v>0</v>
      </c>
      <c r="Y72" s="111">
        <f t="shared" si="48"/>
        <v>0</v>
      </c>
      <c r="Z72" s="122">
        <f>SUM(X72:Y72)</f>
        <v>0</v>
      </c>
    </row>
    <row r="73" spans="1:30" x14ac:dyDescent="0.3">
      <c r="A73" s="240"/>
      <c r="B73" s="123" t="s">
        <v>84</v>
      </c>
      <c r="C73" s="114"/>
      <c r="D73" s="115"/>
      <c r="E73" s="122">
        <f t="shared" si="45"/>
        <v>0</v>
      </c>
      <c r="F73" s="114"/>
      <c r="G73" s="115"/>
      <c r="H73" s="122">
        <f t="shared" si="46"/>
        <v>0</v>
      </c>
      <c r="I73" s="114"/>
      <c r="J73" s="115"/>
      <c r="K73" s="122">
        <f t="shared" si="39"/>
        <v>0</v>
      </c>
      <c r="L73" s="114"/>
      <c r="M73" s="115"/>
      <c r="N73" s="122">
        <f t="shared" si="40"/>
        <v>0</v>
      </c>
      <c r="O73" s="114"/>
      <c r="P73" s="115"/>
      <c r="Q73" s="122">
        <f t="shared" si="41"/>
        <v>0</v>
      </c>
      <c r="R73" s="108"/>
      <c r="S73" s="111"/>
      <c r="T73" s="122">
        <f t="shared" si="42"/>
        <v>0</v>
      </c>
      <c r="U73" s="108"/>
      <c r="V73" s="111"/>
      <c r="W73" s="122">
        <f t="shared" si="43"/>
        <v>0</v>
      </c>
      <c r="X73" s="108">
        <f t="shared" si="47"/>
        <v>0</v>
      </c>
      <c r="Y73" s="111">
        <f t="shared" si="48"/>
        <v>0</v>
      </c>
      <c r="Z73" s="122">
        <f t="shared" si="44"/>
        <v>0</v>
      </c>
    </row>
    <row r="74" spans="1:30" x14ac:dyDescent="0.3">
      <c r="A74" s="240"/>
      <c r="B74" s="123" t="s">
        <v>85</v>
      </c>
      <c r="C74" s="114"/>
      <c r="D74" s="115"/>
      <c r="E74" s="122">
        <f t="shared" si="45"/>
        <v>0</v>
      </c>
      <c r="F74" s="114"/>
      <c r="G74" s="115"/>
      <c r="H74" s="122">
        <f t="shared" si="46"/>
        <v>0</v>
      </c>
      <c r="I74" s="114"/>
      <c r="J74" s="115"/>
      <c r="K74" s="122">
        <f t="shared" si="39"/>
        <v>0</v>
      </c>
      <c r="L74" s="114"/>
      <c r="M74" s="115"/>
      <c r="N74" s="122">
        <f t="shared" si="40"/>
        <v>0</v>
      </c>
      <c r="O74" s="114"/>
      <c r="P74" s="115"/>
      <c r="Q74" s="122">
        <f t="shared" si="41"/>
        <v>0</v>
      </c>
      <c r="R74" s="108"/>
      <c r="S74" s="111"/>
      <c r="T74" s="122">
        <f t="shared" si="42"/>
        <v>0</v>
      </c>
      <c r="U74" s="108"/>
      <c r="V74" s="111"/>
      <c r="W74" s="122">
        <f t="shared" si="43"/>
        <v>0</v>
      </c>
      <c r="X74" s="108">
        <f t="shared" si="47"/>
        <v>0</v>
      </c>
      <c r="Y74" s="111">
        <f t="shared" si="48"/>
        <v>0</v>
      </c>
      <c r="Z74" s="122">
        <f t="shared" si="44"/>
        <v>0</v>
      </c>
    </row>
    <row r="75" spans="1:30" ht="25.5" customHeight="1" x14ac:dyDescent="0.3">
      <c r="A75" s="240"/>
      <c r="B75" s="123" t="s">
        <v>86</v>
      </c>
      <c r="C75" s="114"/>
      <c r="D75" s="115"/>
      <c r="E75" s="122">
        <f>SUM(C75:D75)</f>
        <v>0</v>
      </c>
      <c r="F75" s="114"/>
      <c r="G75" s="115"/>
      <c r="H75" s="122">
        <f>SUM(F75:G75)</f>
        <v>0</v>
      </c>
      <c r="I75" s="114"/>
      <c r="J75" s="115"/>
      <c r="K75" s="122">
        <f t="shared" si="39"/>
        <v>0</v>
      </c>
      <c r="L75" s="114"/>
      <c r="M75" s="115"/>
      <c r="N75" s="122">
        <f t="shared" si="40"/>
        <v>0</v>
      </c>
      <c r="O75" s="114"/>
      <c r="P75" s="115"/>
      <c r="Q75" s="122">
        <f t="shared" si="41"/>
        <v>0</v>
      </c>
      <c r="R75" s="108"/>
      <c r="S75" s="111"/>
      <c r="T75" s="122">
        <f t="shared" si="42"/>
        <v>0</v>
      </c>
      <c r="U75" s="108"/>
      <c r="V75" s="111"/>
      <c r="W75" s="122">
        <f t="shared" si="43"/>
        <v>0</v>
      </c>
      <c r="X75" s="108">
        <f t="shared" si="47"/>
        <v>0</v>
      </c>
      <c r="Y75" s="111">
        <f t="shared" si="48"/>
        <v>0</v>
      </c>
      <c r="Z75" s="122">
        <f t="shared" si="44"/>
        <v>0</v>
      </c>
    </row>
    <row r="76" spans="1:30" ht="15.75" customHeight="1" x14ac:dyDescent="0.3">
      <c r="A76" s="240"/>
      <c r="B76" s="123" t="s">
        <v>87</v>
      </c>
      <c r="C76" s="114"/>
      <c r="D76" s="115"/>
      <c r="E76" s="122">
        <f t="shared" si="45"/>
        <v>0</v>
      </c>
      <c r="F76" s="114"/>
      <c r="G76" s="115"/>
      <c r="H76" s="122">
        <f t="shared" si="46"/>
        <v>0</v>
      </c>
      <c r="I76" s="114"/>
      <c r="J76" s="115"/>
      <c r="K76" s="122">
        <f t="shared" si="39"/>
        <v>0</v>
      </c>
      <c r="L76" s="114"/>
      <c r="M76" s="115"/>
      <c r="N76" s="122">
        <f t="shared" si="40"/>
        <v>0</v>
      </c>
      <c r="O76" s="114"/>
      <c r="P76" s="115"/>
      <c r="Q76" s="122">
        <f t="shared" si="41"/>
        <v>0</v>
      </c>
      <c r="R76" s="108"/>
      <c r="S76" s="111"/>
      <c r="T76" s="122">
        <f t="shared" si="42"/>
        <v>0</v>
      </c>
      <c r="U76" s="108"/>
      <c r="V76" s="111"/>
      <c r="W76" s="122">
        <f t="shared" si="43"/>
        <v>0</v>
      </c>
      <c r="X76" s="108">
        <f t="shared" si="47"/>
        <v>0</v>
      </c>
      <c r="Y76" s="111">
        <f t="shared" si="48"/>
        <v>0</v>
      </c>
      <c r="Z76" s="122">
        <f t="shared" si="44"/>
        <v>0</v>
      </c>
    </row>
    <row r="77" spans="1:30" ht="19.5" customHeight="1" x14ac:dyDescent="0.3">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row>
    <row r="78" spans="1:30" ht="20.25" customHeight="1" x14ac:dyDescent="0.3">
      <c r="A78" s="239" t="s">
        <v>88</v>
      </c>
      <c r="B78" s="125" t="s">
        <v>89</v>
      </c>
      <c r="C78" s="108">
        <f>SUM(C79:C80)</f>
        <v>0</v>
      </c>
      <c r="D78" s="109">
        <f>SUM(D79:D80)</f>
        <v>0</v>
      </c>
      <c r="E78" s="107">
        <f>SUM(C78:D78)</f>
        <v>0</v>
      </c>
      <c r="F78" s="108">
        <f>SUM(F79:F80)</f>
        <v>0</v>
      </c>
      <c r="G78" s="109">
        <f>SUM(G79:G80)</f>
        <v>0</v>
      </c>
      <c r="H78" s="107">
        <f>SUM(F78:G78)</f>
        <v>0</v>
      </c>
      <c r="I78" s="108">
        <f>SUM(I79:I80)</f>
        <v>0</v>
      </c>
      <c r="J78" s="109">
        <f>SUM(J79:J80)</f>
        <v>0</v>
      </c>
      <c r="K78" s="107">
        <f>SUM(I78:J78)</f>
        <v>0</v>
      </c>
      <c r="L78" s="108">
        <f>SUM(L79:L80)</f>
        <v>0</v>
      </c>
      <c r="M78" s="109">
        <f>SUM(M79:M80)</f>
        <v>0</v>
      </c>
      <c r="N78" s="107">
        <f>SUM(L78:M78)</f>
        <v>0</v>
      </c>
      <c r="O78" s="108">
        <f>SUM(O79:O80)</f>
        <v>0</v>
      </c>
      <c r="P78" s="109">
        <f>SUM(P79:P80)</f>
        <v>0</v>
      </c>
      <c r="Q78" s="107">
        <f>SUM(O78:P78)</f>
        <v>0</v>
      </c>
      <c r="R78" s="108">
        <f>SUM(R79:R80)</f>
        <v>0</v>
      </c>
      <c r="S78" s="111">
        <f>SUM(S79:S80)</f>
        <v>0</v>
      </c>
      <c r="T78" s="107">
        <f>SUM(R78:S78)</f>
        <v>0</v>
      </c>
      <c r="U78" s="108">
        <f>SUM(U79:U80)</f>
        <v>0</v>
      </c>
      <c r="V78" s="111">
        <f>SUM(V79:V80)</f>
        <v>0</v>
      </c>
      <c r="W78" s="107">
        <f>SUM(U78:V78)</f>
        <v>0</v>
      </c>
      <c r="X78" s="108">
        <f>SUM(C78,F78,I78,L78,R78,U78)</f>
        <v>0</v>
      </c>
      <c r="Y78" s="111">
        <f>SUM(D78,G78,J78,M78,S78,P78,V78)</f>
        <v>0</v>
      </c>
      <c r="Z78" s="107">
        <f>SUM(X78:Y78)</f>
        <v>0</v>
      </c>
    </row>
    <row r="79" spans="1:30" ht="21" customHeight="1" x14ac:dyDescent="0.3">
      <c r="A79" s="239"/>
      <c r="B79" s="123" t="s">
        <v>90</v>
      </c>
      <c r="C79" s="114"/>
      <c r="D79" s="115"/>
      <c r="E79" s="122">
        <f>SUM(C79:D79)</f>
        <v>0</v>
      </c>
      <c r="F79" s="114"/>
      <c r="G79" s="115"/>
      <c r="H79" s="119">
        <f>SUM(F79:G79)</f>
        <v>0</v>
      </c>
      <c r="I79" s="114"/>
      <c r="J79" s="115"/>
      <c r="K79" s="119">
        <f>SUM(I79:J79)</f>
        <v>0</v>
      </c>
      <c r="L79" s="114"/>
      <c r="M79" s="115"/>
      <c r="N79" s="119">
        <f>SUM(L79:M79)</f>
        <v>0</v>
      </c>
      <c r="O79" s="114"/>
      <c r="P79" s="115"/>
      <c r="Q79" s="119">
        <f>SUM(O79:P79)</f>
        <v>0</v>
      </c>
      <c r="R79" s="108"/>
      <c r="S79" s="111"/>
      <c r="T79" s="122">
        <f>SUM(R79:S79)</f>
        <v>0</v>
      </c>
      <c r="U79" s="108"/>
      <c r="V79" s="111"/>
      <c r="W79" s="122">
        <f>SUM(U79:V79)</f>
        <v>0</v>
      </c>
      <c r="X79" s="108">
        <f t="shared" ref="X79:X80" si="49">SUM(C79,F79,I79,L79,R79,U79)</f>
        <v>0</v>
      </c>
      <c r="Y79" s="111">
        <f t="shared" ref="Y79:Y80" si="50">SUM(D79,G79,J79,M79,S79,P79,V79)</f>
        <v>0</v>
      </c>
      <c r="Z79" s="122">
        <f>SUM(X79:Y79)</f>
        <v>0</v>
      </c>
    </row>
    <row r="80" spans="1:30" ht="19.5" customHeight="1" x14ac:dyDescent="0.3">
      <c r="A80" s="239"/>
      <c r="B80" s="123" t="s">
        <v>91</v>
      </c>
      <c r="C80" s="114"/>
      <c r="D80" s="115"/>
      <c r="E80" s="122">
        <f>SUM(C80:D80)</f>
        <v>0</v>
      </c>
      <c r="F80" s="114"/>
      <c r="G80" s="115"/>
      <c r="H80" s="119">
        <f>SUM(F80:G80)</f>
        <v>0</v>
      </c>
      <c r="I80" s="114"/>
      <c r="J80" s="115"/>
      <c r="K80" s="119">
        <f>SUM(I80:J80)</f>
        <v>0</v>
      </c>
      <c r="L80" s="114"/>
      <c r="M80" s="115"/>
      <c r="N80" s="114">
        <f>SUM(L80:M80)</f>
        <v>0</v>
      </c>
      <c r="O80" s="114"/>
      <c r="P80" s="115"/>
      <c r="Q80" s="114">
        <f>SUM(O80:P80)</f>
        <v>0</v>
      </c>
      <c r="R80" s="108"/>
      <c r="S80" s="111"/>
      <c r="T80" s="122">
        <f>SUM(R80:S80)</f>
        <v>0</v>
      </c>
      <c r="U80" s="108"/>
      <c r="V80" s="111"/>
      <c r="W80" s="122">
        <f>SUM(U80:V80)</f>
        <v>0</v>
      </c>
      <c r="X80" s="108">
        <f t="shared" si="49"/>
        <v>0</v>
      </c>
      <c r="Y80" s="111">
        <f t="shared" si="50"/>
        <v>0</v>
      </c>
      <c r="Z80" s="122">
        <f>SUM(X80:Y80)</f>
        <v>0</v>
      </c>
    </row>
    <row r="81" spans="1:30" x14ac:dyDescent="0.3">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row>
    <row r="82" spans="1:30" ht="21" customHeight="1" x14ac:dyDescent="0.3">
      <c r="A82" s="239" t="s">
        <v>92</v>
      </c>
      <c r="B82" s="125" t="s">
        <v>93</v>
      </c>
      <c r="C82" s="126">
        <v>0</v>
      </c>
      <c r="D82" s="127">
        <v>0</v>
      </c>
      <c r="E82" s="128">
        <f xml:space="preserve"> C82+D82</f>
        <v>0</v>
      </c>
      <c r="F82" s="126">
        <v>0</v>
      </c>
      <c r="G82" s="127">
        <v>0</v>
      </c>
      <c r="H82" s="128">
        <f>F82+G82</f>
        <v>0</v>
      </c>
      <c r="I82" s="126">
        <v>0</v>
      </c>
      <c r="J82" s="127">
        <v>0</v>
      </c>
      <c r="K82" s="128">
        <f>I82+J82</f>
        <v>0</v>
      </c>
      <c r="L82" s="126">
        <v>0</v>
      </c>
      <c r="M82" s="129">
        <v>0</v>
      </c>
      <c r="N82" s="128">
        <f>L82+M82</f>
        <v>0</v>
      </c>
      <c r="O82" s="126">
        <v>0</v>
      </c>
      <c r="P82" s="129">
        <v>0</v>
      </c>
      <c r="Q82" s="128">
        <f>O82+P82</f>
        <v>0</v>
      </c>
      <c r="R82" s="126">
        <v>0</v>
      </c>
      <c r="S82" s="129">
        <v>0</v>
      </c>
      <c r="T82" s="128">
        <f>R82+S82</f>
        <v>0</v>
      </c>
      <c r="U82" s="126">
        <v>0</v>
      </c>
      <c r="V82" s="129">
        <v>0</v>
      </c>
      <c r="W82" s="128">
        <f>U82+V82</f>
        <v>0</v>
      </c>
      <c r="X82" s="126">
        <f>C82+F82+I82+L82+R82+O82+U82</f>
        <v>0</v>
      </c>
      <c r="Y82" s="129">
        <f>D82+G82+J82+M82+S82+P82+V82</f>
        <v>0</v>
      </c>
      <c r="Z82" s="128">
        <f>X82+Y82</f>
        <v>0</v>
      </c>
    </row>
    <row r="83" spans="1:30" ht="27.6" x14ac:dyDescent="0.3">
      <c r="A83" s="239"/>
      <c r="B83" s="130" t="s">
        <v>94</v>
      </c>
      <c r="C83" s="108">
        <f>SUM(C84:C87)</f>
        <v>0</v>
      </c>
      <c r="D83" s="109">
        <f>SUM(D84:D87)</f>
        <v>0</v>
      </c>
      <c r="E83" s="107">
        <f>SUM(C83:D83)</f>
        <v>0</v>
      </c>
      <c r="F83" s="108">
        <f>SUM(F84:F87)</f>
        <v>0</v>
      </c>
      <c r="G83" s="109">
        <f>SUM(G84:G87)</f>
        <v>0</v>
      </c>
      <c r="H83" s="107">
        <f>SUM(F83:G83)</f>
        <v>0</v>
      </c>
      <c r="I83" s="108">
        <f>SUM(I84:I87)</f>
        <v>0</v>
      </c>
      <c r="J83" s="109">
        <f>SUM(J84:J87)</f>
        <v>0</v>
      </c>
      <c r="K83" s="107">
        <f>SUM(I83:J83)</f>
        <v>0</v>
      </c>
      <c r="L83" s="108">
        <f>SUM(L84:L87)</f>
        <v>0</v>
      </c>
      <c r="M83" s="111">
        <f>SUM(M84:M87)</f>
        <v>0</v>
      </c>
      <c r="N83" s="122">
        <f>SUM(L83:M83)</f>
        <v>0</v>
      </c>
      <c r="O83" s="108">
        <f>SUM(O84:O87)</f>
        <v>0</v>
      </c>
      <c r="P83" s="111">
        <f>SUM(P84:P87)</f>
        <v>0</v>
      </c>
      <c r="Q83" s="122">
        <f>SUM(O83:P83)</f>
        <v>0</v>
      </c>
      <c r="R83" s="108">
        <f>SUM(R84:R87)</f>
        <v>0</v>
      </c>
      <c r="S83" s="111">
        <f>SUM(S84:S87)</f>
        <v>0</v>
      </c>
      <c r="T83" s="122">
        <f>SUM(R83:S83)</f>
        <v>0</v>
      </c>
      <c r="U83" s="108">
        <f>SUM(U84:U87)</f>
        <v>0</v>
      </c>
      <c r="V83" s="111">
        <f>SUM(V84:V87)</f>
        <v>0</v>
      </c>
      <c r="W83" s="122">
        <f>SUM(U83:V83)</f>
        <v>0</v>
      </c>
      <c r="X83" s="126">
        <f t="shared" ref="X83:X87" si="51">C83+F83+I83+L83+R83+O83+U83</f>
        <v>0</v>
      </c>
      <c r="Y83" s="129">
        <f t="shared" ref="Y83:Y87" si="52">D83+G83+J83+M83+S83+P83+V83</f>
        <v>0</v>
      </c>
      <c r="Z83" s="107">
        <f>SUM(X83:Y83)</f>
        <v>0</v>
      </c>
    </row>
    <row r="84" spans="1:30" ht="30" customHeight="1" x14ac:dyDescent="0.3">
      <c r="A84" s="239"/>
      <c r="B84" s="131" t="s">
        <v>95</v>
      </c>
      <c r="C84" s="114"/>
      <c r="D84" s="115"/>
      <c r="E84" s="122">
        <f>SUM(C84:D84)</f>
        <v>0</v>
      </c>
      <c r="F84" s="114"/>
      <c r="G84" s="115"/>
      <c r="H84" s="122">
        <f>SUM(F84:G84)</f>
        <v>0</v>
      </c>
      <c r="I84" s="114"/>
      <c r="J84" s="115"/>
      <c r="K84" s="122">
        <f>SUM(I84:J84)</f>
        <v>0</v>
      </c>
      <c r="L84" s="114"/>
      <c r="M84" s="117"/>
      <c r="N84" s="122">
        <f>SUM(L84:M84)</f>
        <v>0</v>
      </c>
      <c r="O84" s="114"/>
      <c r="P84" s="117"/>
      <c r="Q84" s="122">
        <f>SUM(O84:P84)</f>
        <v>0</v>
      </c>
      <c r="R84" s="114"/>
      <c r="S84" s="117"/>
      <c r="T84" s="122">
        <f>SUM(R84:S84)</f>
        <v>0</v>
      </c>
      <c r="U84" s="114"/>
      <c r="V84" s="117"/>
      <c r="W84" s="122">
        <f>SUM(U84:V84)</f>
        <v>0</v>
      </c>
      <c r="X84" s="126">
        <f t="shared" si="51"/>
        <v>0</v>
      </c>
      <c r="Y84" s="129">
        <f t="shared" si="52"/>
        <v>0</v>
      </c>
      <c r="Z84" s="122">
        <f t="shared" ref="Z84:Z87" si="53">SUM(X84:Y84)</f>
        <v>0</v>
      </c>
    </row>
    <row r="85" spans="1:30" x14ac:dyDescent="0.3">
      <c r="A85" s="239"/>
      <c r="B85" s="123" t="s">
        <v>96</v>
      </c>
      <c r="C85" s="114"/>
      <c r="D85" s="115"/>
      <c r="E85" s="122">
        <f>SUM(C85:D85)</f>
        <v>0</v>
      </c>
      <c r="F85" s="114"/>
      <c r="G85" s="115"/>
      <c r="H85" s="122">
        <f>SUM(F85:G85)</f>
        <v>0</v>
      </c>
      <c r="I85" s="114"/>
      <c r="J85" s="115"/>
      <c r="K85" s="122">
        <f>SUM(I85:J85)</f>
        <v>0</v>
      </c>
      <c r="L85" s="114"/>
      <c r="M85" s="117"/>
      <c r="N85" s="122">
        <f>SUM(L85:M85)</f>
        <v>0</v>
      </c>
      <c r="O85" s="114"/>
      <c r="P85" s="117"/>
      <c r="Q85" s="122">
        <f>SUM(O85:P85)</f>
        <v>0</v>
      </c>
      <c r="R85" s="114"/>
      <c r="S85" s="117"/>
      <c r="T85" s="122">
        <f>SUM(R85:S85)</f>
        <v>0</v>
      </c>
      <c r="U85" s="114"/>
      <c r="V85" s="117"/>
      <c r="W85" s="122">
        <f>SUM(U85:V85)</f>
        <v>0</v>
      </c>
      <c r="X85" s="126">
        <f t="shared" si="51"/>
        <v>0</v>
      </c>
      <c r="Y85" s="129">
        <f t="shared" si="52"/>
        <v>0</v>
      </c>
      <c r="Z85" s="122">
        <f t="shared" si="53"/>
        <v>0</v>
      </c>
    </row>
    <row r="86" spans="1:30" ht="19.5" customHeight="1" x14ac:dyDescent="0.3">
      <c r="A86" s="239"/>
      <c r="B86" s="123" t="s">
        <v>97</v>
      </c>
      <c r="C86" s="114"/>
      <c r="D86" s="115"/>
      <c r="E86" s="122">
        <f>SUM(C86:D86)</f>
        <v>0</v>
      </c>
      <c r="F86" s="114"/>
      <c r="G86" s="115"/>
      <c r="H86" s="122">
        <f>SUM(F86:G86)</f>
        <v>0</v>
      </c>
      <c r="I86" s="114"/>
      <c r="J86" s="115"/>
      <c r="K86" s="122">
        <f>SUM(I86:J86)</f>
        <v>0</v>
      </c>
      <c r="L86" s="114"/>
      <c r="M86" s="117"/>
      <c r="N86" s="122">
        <f>SUM(L86:M86)</f>
        <v>0</v>
      </c>
      <c r="O86" s="114"/>
      <c r="P86" s="117"/>
      <c r="Q86" s="122">
        <f>SUM(O86:P86)</f>
        <v>0</v>
      </c>
      <c r="R86" s="114"/>
      <c r="S86" s="117"/>
      <c r="T86" s="122">
        <f>SUM(R86:S86)</f>
        <v>0</v>
      </c>
      <c r="U86" s="114"/>
      <c r="V86" s="117"/>
      <c r="W86" s="122">
        <f>SUM(U86:V86)</f>
        <v>0</v>
      </c>
      <c r="X86" s="126">
        <f t="shared" si="51"/>
        <v>0</v>
      </c>
      <c r="Y86" s="129">
        <f t="shared" si="52"/>
        <v>0</v>
      </c>
      <c r="Z86" s="122">
        <f t="shared" si="53"/>
        <v>0</v>
      </c>
    </row>
    <row r="87" spans="1:30" x14ac:dyDescent="0.3">
      <c r="A87" s="239"/>
      <c r="B87" s="123" t="s">
        <v>98</v>
      </c>
      <c r="C87" s="114"/>
      <c r="D87" s="115"/>
      <c r="E87" s="122">
        <f>SUM(C87:D87)</f>
        <v>0</v>
      </c>
      <c r="F87" s="114"/>
      <c r="G87" s="115"/>
      <c r="H87" s="122">
        <f>SUM(F87:G87)</f>
        <v>0</v>
      </c>
      <c r="I87" s="114"/>
      <c r="J87" s="115"/>
      <c r="K87" s="122">
        <f>SUM(I87:J87)</f>
        <v>0</v>
      </c>
      <c r="L87" s="114"/>
      <c r="M87" s="117"/>
      <c r="N87" s="122">
        <f>SUM(L87:M87)</f>
        <v>0</v>
      </c>
      <c r="O87" s="114"/>
      <c r="P87" s="117"/>
      <c r="Q87" s="122">
        <f>SUM(O87:P87)</f>
        <v>0</v>
      </c>
      <c r="R87" s="114"/>
      <c r="S87" s="117"/>
      <c r="T87" s="122">
        <f>SUM(R87:S87)</f>
        <v>0</v>
      </c>
      <c r="U87" s="114"/>
      <c r="V87" s="117"/>
      <c r="W87" s="122">
        <f>SUM(U87:V87)</f>
        <v>0</v>
      </c>
      <c r="X87" s="126">
        <f t="shared" si="51"/>
        <v>0</v>
      </c>
      <c r="Y87" s="129">
        <f t="shared" si="52"/>
        <v>0</v>
      </c>
      <c r="Z87" s="122">
        <f t="shared" si="53"/>
        <v>0</v>
      </c>
    </row>
    <row r="88" spans="1:30" ht="15" customHeight="1" x14ac:dyDescent="0.3">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row>
    <row r="89" spans="1:30" x14ac:dyDescent="0.3">
      <c r="A89" s="240" t="s">
        <v>99</v>
      </c>
      <c r="B89" s="125" t="s">
        <v>100</v>
      </c>
      <c r="C89" s="108">
        <f>SUM(C90:C92)</f>
        <v>0</v>
      </c>
      <c r="D89" s="109">
        <f>SUM(D90:D92)</f>
        <v>0</v>
      </c>
      <c r="E89" s="107">
        <f>SUM(C89:D89)</f>
        <v>0</v>
      </c>
      <c r="F89" s="108">
        <f>SUM(F90:F92)</f>
        <v>0</v>
      </c>
      <c r="G89" s="109">
        <f>SUM(G90:G92)</f>
        <v>0</v>
      </c>
      <c r="H89" s="107">
        <f>SUM(F89:G89)</f>
        <v>0</v>
      </c>
      <c r="I89" s="108">
        <f>SUM(I90:I92)</f>
        <v>0</v>
      </c>
      <c r="J89" s="109">
        <f>SUM(J90:J92)</f>
        <v>0</v>
      </c>
      <c r="K89" s="107">
        <f>SUM(I89:J89)</f>
        <v>0</v>
      </c>
      <c r="L89" s="108">
        <f>SUM(L90:L92)</f>
        <v>0</v>
      </c>
      <c r="M89" s="111">
        <f>SUM(M90:M92)</f>
        <v>0</v>
      </c>
      <c r="N89" s="107">
        <f>SUM(L89:M89)</f>
        <v>0</v>
      </c>
      <c r="O89" s="108">
        <f>SUM(O90:O92)</f>
        <v>0</v>
      </c>
      <c r="P89" s="111">
        <f>SUM(P90:P92)</f>
        <v>0</v>
      </c>
      <c r="Q89" s="107">
        <f>SUM(O89:P89)</f>
        <v>0</v>
      </c>
      <c r="R89" s="108">
        <f>SUM(R90:R92)</f>
        <v>0</v>
      </c>
      <c r="S89" s="111">
        <f>SUM(S90:S92)</f>
        <v>0</v>
      </c>
      <c r="T89" s="107">
        <f>SUM(R89:S89)</f>
        <v>0</v>
      </c>
      <c r="U89" s="108">
        <f>SUM(U90:U92)</f>
        <v>0</v>
      </c>
      <c r="V89" s="111">
        <f>SUM(V90:V92)</f>
        <v>0</v>
      </c>
      <c r="W89" s="107">
        <f>SUM(U89:V89)</f>
        <v>0</v>
      </c>
      <c r="X89" s="108">
        <f>SUM(C89,F89,I89,L89,R89,O89,U89)</f>
        <v>0</v>
      </c>
      <c r="Y89" s="109">
        <f>SUM(D89,G89,J89,M89,S89,P89,V89)</f>
        <v>0</v>
      </c>
      <c r="Z89" s="107">
        <f>SUM(X89:Y89)</f>
        <v>0</v>
      </c>
    </row>
    <row r="90" spans="1:30" x14ac:dyDescent="0.3">
      <c r="A90" s="240"/>
      <c r="B90" s="121" t="s">
        <v>101</v>
      </c>
      <c r="C90" s="114"/>
      <c r="D90" s="115"/>
      <c r="E90" s="122">
        <f>SUM(C90:D90)</f>
        <v>0</v>
      </c>
      <c r="F90" s="114"/>
      <c r="G90" s="115"/>
      <c r="H90" s="122">
        <f>SUM(F90:G90)</f>
        <v>0</v>
      </c>
      <c r="I90" s="114"/>
      <c r="J90" s="115"/>
      <c r="K90" s="119">
        <f>SUM(I90:J90)</f>
        <v>0</v>
      </c>
      <c r="L90" s="114"/>
      <c r="M90" s="117"/>
      <c r="N90" s="122">
        <f>SUM(L90:M90)</f>
        <v>0</v>
      </c>
      <c r="O90" s="114"/>
      <c r="P90" s="117"/>
      <c r="Q90" s="122">
        <f>SUM(O90:P90)</f>
        <v>0</v>
      </c>
      <c r="R90" s="114"/>
      <c r="S90" s="117"/>
      <c r="T90" s="122">
        <f>SUM(R90:S90)</f>
        <v>0</v>
      </c>
      <c r="U90" s="114"/>
      <c r="V90" s="117"/>
      <c r="W90" s="122">
        <f>SUM(U90:V90)</f>
        <v>0</v>
      </c>
      <c r="X90" s="108">
        <f t="shared" ref="X90:X92" si="54">SUM(C90,F90,I90,L90,R90,O90,U90)</f>
        <v>0</v>
      </c>
      <c r="Y90" s="109">
        <f t="shared" ref="Y90:Y92" si="55">SUM(D90,G90,J90,M90,S90,P90,V90)</f>
        <v>0</v>
      </c>
      <c r="Z90" s="122">
        <f t="shared" ref="Z90:Z92" si="56">SUM(X90:Y90)</f>
        <v>0</v>
      </c>
    </row>
    <row r="91" spans="1:30" x14ac:dyDescent="0.3">
      <c r="A91" s="240"/>
      <c r="B91" s="121" t="s">
        <v>102</v>
      </c>
      <c r="C91" s="114"/>
      <c r="D91" s="115"/>
      <c r="E91" s="122">
        <f>SUM(C91:D91)</f>
        <v>0</v>
      </c>
      <c r="F91" s="114"/>
      <c r="G91" s="115"/>
      <c r="H91" s="122">
        <f>SUM(F91:G91)</f>
        <v>0</v>
      </c>
      <c r="I91" s="114"/>
      <c r="J91" s="115"/>
      <c r="K91" s="119">
        <f>SUM(I91:J91)</f>
        <v>0</v>
      </c>
      <c r="L91" s="114"/>
      <c r="M91" s="117"/>
      <c r="N91" s="122">
        <f>SUM(L91:M91)</f>
        <v>0</v>
      </c>
      <c r="O91" s="114"/>
      <c r="P91" s="117"/>
      <c r="Q91" s="122">
        <f>SUM(O91:P91)</f>
        <v>0</v>
      </c>
      <c r="R91" s="114"/>
      <c r="S91" s="117"/>
      <c r="T91" s="122">
        <f>SUM(R91:S91)</f>
        <v>0</v>
      </c>
      <c r="U91" s="114"/>
      <c r="V91" s="117"/>
      <c r="W91" s="122">
        <f>SUM(U91:V91)</f>
        <v>0</v>
      </c>
      <c r="X91" s="108">
        <f t="shared" si="54"/>
        <v>0</v>
      </c>
      <c r="Y91" s="109">
        <f t="shared" si="55"/>
        <v>0</v>
      </c>
      <c r="Z91" s="122">
        <f t="shared" si="56"/>
        <v>0</v>
      </c>
    </row>
    <row r="92" spans="1:30" x14ac:dyDescent="0.3">
      <c r="A92" s="240"/>
      <c r="B92" s="121" t="s">
        <v>103</v>
      </c>
      <c r="C92" s="114"/>
      <c r="D92" s="115"/>
      <c r="E92" s="122">
        <f>SUM(C92:D92)</f>
        <v>0</v>
      </c>
      <c r="F92" s="114"/>
      <c r="G92" s="115"/>
      <c r="H92" s="122">
        <f>SUM(F92:G92)</f>
        <v>0</v>
      </c>
      <c r="I92" s="114"/>
      <c r="J92" s="115"/>
      <c r="K92" s="119">
        <f>SUM(I92:J92)</f>
        <v>0</v>
      </c>
      <c r="L92" s="114"/>
      <c r="M92" s="117"/>
      <c r="N92" s="122">
        <f>SUM(L92:M92)</f>
        <v>0</v>
      </c>
      <c r="O92" s="114"/>
      <c r="P92" s="117"/>
      <c r="Q92" s="122">
        <f>SUM(O92:P92)</f>
        <v>0</v>
      </c>
      <c r="R92" s="114"/>
      <c r="S92" s="117"/>
      <c r="T92" s="122">
        <f>SUM(R92:S92)</f>
        <v>0</v>
      </c>
      <c r="U92" s="114"/>
      <c r="V92" s="117"/>
      <c r="W92" s="122">
        <f>SUM(U92:V92)</f>
        <v>0</v>
      </c>
      <c r="X92" s="108">
        <f t="shared" si="54"/>
        <v>0</v>
      </c>
      <c r="Y92" s="109">
        <f t="shared" si="55"/>
        <v>0</v>
      </c>
      <c r="Z92" s="122">
        <f t="shared" si="56"/>
        <v>0</v>
      </c>
    </row>
    <row r="93" spans="1:30" x14ac:dyDescent="0.3">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row>
    <row r="94" spans="1:30" ht="16.5" customHeight="1" x14ac:dyDescent="0.3">
      <c r="A94" s="83"/>
      <c r="N94" s="83"/>
      <c r="O94" s="83"/>
      <c r="P94" s="83"/>
      <c r="Q94" s="83"/>
      <c r="R94" s="83"/>
      <c r="S94" s="83"/>
      <c r="T94" s="83"/>
      <c r="U94" s="83"/>
      <c r="V94" s="83"/>
      <c r="W94" s="83"/>
      <c r="X94" s="83"/>
      <c r="Y94" s="83"/>
      <c r="Z94" s="83"/>
      <c r="AA94" s="83"/>
      <c r="AB94" s="83"/>
      <c r="AC94" s="83"/>
      <c r="AD94" s="83"/>
    </row>
    <row r="95" spans="1:30" x14ac:dyDescent="0.3">
      <c r="Q95" s="83"/>
      <c r="R95" s="83"/>
      <c r="S95" s="83"/>
      <c r="T95" s="83"/>
      <c r="U95" s="83"/>
      <c r="V95" s="83"/>
      <c r="W95" s="83"/>
      <c r="X95" s="83"/>
      <c r="Y95" s="83"/>
      <c r="Z95" s="83"/>
      <c r="AA95" s="83"/>
      <c r="AB95" s="83"/>
      <c r="AC95" s="83"/>
      <c r="AD95" s="83"/>
    </row>
    <row r="96" spans="1:30" ht="21" x14ac:dyDescent="0.4">
      <c r="A96" s="239" t="s">
        <v>104</v>
      </c>
      <c r="B96" s="132"/>
      <c r="C96" s="132"/>
      <c r="D96" s="225" t="s">
        <v>105</v>
      </c>
      <c r="E96" s="225"/>
      <c r="F96" s="226" t="s">
        <v>106</v>
      </c>
      <c r="G96" s="226"/>
      <c r="H96" s="182"/>
      <c r="I96" s="199"/>
      <c r="J96" s="200"/>
      <c r="K96" s="185"/>
      <c r="L96" s="185"/>
      <c r="Q96" s="83"/>
      <c r="R96" s="83"/>
      <c r="S96" s="83"/>
      <c r="T96" s="83"/>
      <c r="U96" s="83"/>
      <c r="V96" s="83"/>
      <c r="W96" s="83"/>
      <c r="X96" s="83"/>
      <c r="Y96" s="83"/>
      <c r="Z96" s="83"/>
      <c r="AA96" s="83"/>
      <c r="AB96" s="83"/>
      <c r="AC96" s="83"/>
      <c r="AD96" s="83"/>
    </row>
    <row r="97" spans="1:30" ht="39.6" customHeight="1" x14ac:dyDescent="0.3">
      <c r="A97" s="239"/>
      <c r="B97" s="133" t="s">
        <v>20</v>
      </c>
      <c r="C97" s="134" t="s">
        <v>107</v>
      </c>
      <c r="D97" s="134" t="s">
        <v>108</v>
      </c>
      <c r="E97" s="135" t="s">
        <v>109</v>
      </c>
      <c r="F97" s="134" t="s">
        <v>108</v>
      </c>
      <c r="G97" s="136" t="s">
        <v>110</v>
      </c>
      <c r="H97" s="183" t="s">
        <v>111</v>
      </c>
      <c r="I97" s="198" t="s">
        <v>112</v>
      </c>
      <c r="J97" s="197"/>
      <c r="K97" s="186"/>
      <c r="L97" s="186"/>
      <c r="O97" s="234" t="s">
        <v>113</v>
      </c>
      <c r="P97" s="235"/>
      <c r="Q97" s="235"/>
      <c r="R97" s="235"/>
      <c r="S97" s="235"/>
      <c r="T97" s="235"/>
      <c r="U97" s="235"/>
      <c r="V97" s="235"/>
      <c r="W97" s="235"/>
      <c r="X97" s="235"/>
      <c r="Y97" s="154"/>
      <c r="Z97" s="154"/>
      <c r="AA97" s="154"/>
    </row>
    <row r="98" spans="1:30" ht="15.6" x14ac:dyDescent="0.3">
      <c r="A98" s="239"/>
      <c r="B98" s="137"/>
      <c r="C98" s="161"/>
      <c r="D98" s="161"/>
      <c r="E98" s="161"/>
      <c r="F98" s="137"/>
      <c r="G98" s="137"/>
      <c r="H98" s="158"/>
      <c r="I98" s="190"/>
      <c r="J98" s="187"/>
      <c r="K98" s="187"/>
      <c r="L98" s="187"/>
      <c r="Q98" s="83"/>
      <c r="R98" s="83"/>
      <c r="S98" s="83"/>
      <c r="T98" s="83"/>
      <c r="U98" s="83"/>
      <c r="V98" s="83"/>
      <c r="W98" s="83"/>
      <c r="X98" s="83"/>
      <c r="Y98" s="83"/>
      <c r="Z98" s="83"/>
      <c r="AA98" s="83"/>
      <c r="AB98" s="83"/>
      <c r="AC98" s="83"/>
      <c r="AD98" s="83"/>
    </row>
    <row r="99" spans="1:30" ht="15.6" x14ac:dyDescent="0.3">
      <c r="A99" s="239"/>
      <c r="B99" s="243" t="s">
        <v>201</v>
      </c>
      <c r="C99" s="164"/>
      <c r="D99" s="165"/>
      <c r="E99" s="166" t="e">
        <f>D99/D102</f>
        <v>#DIV/0!</v>
      </c>
      <c r="F99" s="159"/>
      <c r="G99" s="140" t="e">
        <f>F99/F102</f>
        <v>#DIV/0!</v>
      </c>
      <c r="H99" s="184">
        <f>SUM(D99,F99)</f>
        <v>0</v>
      </c>
      <c r="I99" s="203" t="e">
        <f>F99/H99</f>
        <v>#DIV/0!</v>
      </c>
      <c r="J99" s="202"/>
      <c r="K99" s="188"/>
      <c r="L99" s="188"/>
      <c r="Q99" s="83"/>
      <c r="R99" s="83"/>
      <c r="S99" s="83"/>
      <c r="T99" s="83"/>
      <c r="U99" s="83"/>
      <c r="V99" s="83"/>
      <c r="W99" s="83"/>
      <c r="X99" s="83"/>
      <c r="Y99" s="83"/>
      <c r="Z99" s="83"/>
      <c r="AA99" s="83"/>
      <c r="AB99" s="83"/>
      <c r="AC99" s="83"/>
      <c r="AD99" s="83"/>
    </row>
    <row r="100" spans="1:30" ht="15.6" x14ac:dyDescent="0.3">
      <c r="A100" s="239"/>
      <c r="B100" s="243"/>
      <c r="C100" s="167"/>
      <c r="D100" s="138"/>
      <c r="E100" s="168" t="e">
        <f>D100/D102</f>
        <v>#DIV/0!</v>
      </c>
      <c r="F100" s="159"/>
      <c r="G100" s="140" t="e">
        <f>F100/F102</f>
        <v>#DIV/0!</v>
      </c>
      <c r="H100" s="184">
        <f t="shared" ref="H100:H101" si="57">SUM(D100,F100)</f>
        <v>0</v>
      </c>
      <c r="I100" s="201" t="e">
        <f>F100/H100</f>
        <v>#DIV/0!</v>
      </c>
      <c r="J100" s="202"/>
      <c r="K100" s="188"/>
      <c r="L100" s="188"/>
      <c r="Q100" s="83"/>
      <c r="R100" s="83"/>
      <c r="S100" s="83"/>
      <c r="T100" s="83"/>
      <c r="U100" s="83"/>
      <c r="V100" s="83"/>
      <c r="W100" s="83"/>
      <c r="X100" s="83"/>
      <c r="Y100" s="83"/>
      <c r="Z100" s="83"/>
      <c r="AA100" s="83"/>
      <c r="AB100" s="83"/>
      <c r="AC100" s="83"/>
      <c r="AD100" s="83"/>
    </row>
    <row r="101" spans="1:30" ht="15.6" x14ac:dyDescent="0.3">
      <c r="A101" s="239"/>
      <c r="B101" s="243"/>
      <c r="C101" s="167"/>
      <c r="D101" s="138"/>
      <c r="E101" s="168" t="e">
        <f>D101/D102</f>
        <v>#DIV/0!</v>
      </c>
      <c r="F101" s="159"/>
      <c r="G101" s="140" t="e">
        <f>F101/F102</f>
        <v>#DIV/0!</v>
      </c>
      <c r="H101" s="192">
        <f t="shared" si="57"/>
        <v>0</v>
      </c>
      <c r="I101" s="191" t="e">
        <f>F101/H101</f>
        <v>#DIV/0!</v>
      </c>
      <c r="J101" s="202"/>
      <c r="K101" s="188"/>
      <c r="L101" s="188"/>
      <c r="Q101" s="83"/>
      <c r="R101" s="83"/>
      <c r="S101" s="83"/>
      <c r="T101" s="83"/>
      <c r="U101" s="83"/>
      <c r="V101" s="83"/>
      <c r="W101" s="83"/>
      <c r="X101" s="83"/>
      <c r="Y101" s="83"/>
      <c r="Z101" s="83"/>
      <c r="AA101" s="83"/>
      <c r="AB101" s="83"/>
      <c r="AC101" s="83"/>
      <c r="AD101" s="83"/>
    </row>
    <row r="102" spans="1:30" ht="15.6" x14ac:dyDescent="0.3">
      <c r="A102" s="239"/>
      <c r="B102" s="158"/>
      <c r="C102" s="169"/>
      <c r="D102" s="141">
        <f>SUM(D99:D101)</f>
        <v>0</v>
      </c>
      <c r="E102" s="170" t="e">
        <f>D102/D102</f>
        <v>#DIV/0!</v>
      </c>
      <c r="F102" s="160">
        <f>SUM(F99,F100,F101)</f>
        <v>0</v>
      </c>
      <c r="G102" s="142" t="e">
        <f>F102/F102</f>
        <v>#DIV/0!</v>
      </c>
      <c r="H102" s="192">
        <f>SUM(H99,H100,H101)</f>
        <v>0</v>
      </c>
      <c r="I102" s="205"/>
      <c r="J102" s="204"/>
      <c r="K102" s="188"/>
      <c r="L102" s="188"/>
      <c r="Q102" s="83"/>
      <c r="R102" s="83"/>
      <c r="S102" s="83"/>
      <c r="T102" s="83"/>
      <c r="U102" s="83"/>
      <c r="V102" s="83"/>
      <c r="W102" s="83"/>
      <c r="X102" s="83"/>
      <c r="Y102" s="83"/>
      <c r="Z102" s="83"/>
      <c r="AA102" s="83"/>
      <c r="AB102" s="83"/>
      <c r="AC102" s="83"/>
      <c r="AD102" s="83"/>
    </row>
    <row r="103" spans="1:30" ht="15.6" x14ac:dyDescent="0.3">
      <c r="A103" s="239"/>
      <c r="B103" s="243" t="s">
        <v>202</v>
      </c>
      <c r="C103" s="171"/>
      <c r="D103" s="172"/>
      <c r="E103" s="173" t="e">
        <f>D103/D106</f>
        <v>#DIV/0!</v>
      </c>
      <c r="F103" s="159"/>
      <c r="G103" s="140" t="e">
        <f>F103/F106</f>
        <v>#DIV/0!</v>
      </c>
      <c r="H103" s="184">
        <f>SUM(D103,F103)</f>
        <v>0</v>
      </c>
      <c r="I103" s="211" t="e">
        <f>F103/H103</f>
        <v>#DIV/0!</v>
      </c>
      <c r="J103" s="206"/>
      <c r="K103" s="188"/>
      <c r="L103" s="188"/>
      <c r="Q103" s="83"/>
      <c r="R103" s="83"/>
      <c r="S103" s="83"/>
      <c r="T103" s="83"/>
      <c r="U103" s="83"/>
      <c r="V103" s="83"/>
      <c r="W103" s="83"/>
      <c r="X103" s="83"/>
      <c r="Y103" s="83"/>
      <c r="Z103" s="83"/>
      <c r="AA103" s="83"/>
      <c r="AB103" s="83"/>
      <c r="AC103" s="83"/>
      <c r="AD103" s="83"/>
    </row>
    <row r="104" spans="1:30" ht="15.6" x14ac:dyDescent="0.3">
      <c r="A104" s="239"/>
      <c r="B104" s="242"/>
      <c r="C104" s="162"/>
      <c r="D104" s="162"/>
      <c r="E104" s="163" t="e">
        <f>D104/D106</f>
        <v>#DIV/0!</v>
      </c>
      <c r="F104" s="138"/>
      <c r="G104" s="140" t="e">
        <f>F104/F106</f>
        <v>#DIV/0!</v>
      </c>
      <c r="H104" s="184">
        <f t="shared" ref="H104:H105" si="58">SUM(D104,F104)</f>
        <v>0</v>
      </c>
      <c r="I104" s="212" t="e">
        <f>F104/H104</f>
        <v>#DIV/0!</v>
      </c>
      <c r="J104" s="207"/>
      <c r="K104" s="188"/>
      <c r="L104" s="188"/>
      <c r="Q104" s="83"/>
      <c r="R104" s="83"/>
      <c r="S104" s="83"/>
      <c r="T104" s="83"/>
      <c r="U104" s="83"/>
      <c r="V104" s="83"/>
      <c r="W104" s="83"/>
      <c r="X104" s="83"/>
      <c r="Y104" s="83"/>
      <c r="Z104" s="83"/>
      <c r="AA104" s="83"/>
      <c r="AB104" s="83"/>
      <c r="AC104" s="83"/>
      <c r="AD104" s="83"/>
    </row>
    <row r="105" spans="1:30" ht="15.6" x14ac:dyDescent="0.3">
      <c r="A105" s="239"/>
      <c r="B105" s="242"/>
      <c r="C105" s="138"/>
      <c r="D105" s="138"/>
      <c r="E105" s="139" t="e">
        <f>D105/D106</f>
        <v>#DIV/0!</v>
      </c>
      <c r="F105" s="138"/>
      <c r="G105" s="140" t="e">
        <f>F105/F106</f>
        <v>#DIV/0!</v>
      </c>
      <c r="H105" s="184">
        <f t="shared" si="58"/>
        <v>0</v>
      </c>
      <c r="I105" s="213" t="e">
        <f>F105/H105</f>
        <v>#DIV/0!</v>
      </c>
      <c r="J105" s="209"/>
      <c r="K105" s="188"/>
      <c r="L105" s="188"/>
      <c r="Q105" s="83"/>
      <c r="R105" s="83"/>
      <c r="S105" s="83"/>
      <c r="T105" s="83"/>
      <c r="U105" s="83"/>
      <c r="V105" s="83"/>
      <c r="W105" s="83"/>
      <c r="X105" s="83"/>
      <c r="Y105" s="83"/>
      <c r="Z105" s="83"/>
      <c r="AA105" s="83"/>
      <c r="AB105" s="83"/>
      <c r="AC105" s="83"/>
      <c r="AD105" s="83"/>
    </row>
    <row r="106" spans="1:30" ht="15.6" x14ac:dyDescent="0.3">
      <c r="A106" s="239"/>
      <c r="B106" s="137"/>
      <c r="C106" s="141"/>
      <c r="D106" s="141">
        <f>SUM(D103,D104,D105)</f>
        <v>0</v>
      </c>
      <c r="E106" s="142" t="e">
        <f>D106/D106</f>
        <v>#DIV/0!</v>
      </c>
      <c r="F106" s="141">
        <f>SUM(F103,F104,F105)</f>
        <v>0</v>
      </c>
      <c r="G106" s="142" t="e">
        <f>F106/F106</f>
        <v>#DIV/0!</v>
      </c>
      <c r="H106" s="184">
        <f>SUM(H103,H104,H105)</f>
        <v>0</v>
      </c>
      <c r="I106" s="210"/>
      <c r="J106" s="208"/>
      <c r="K106" s="188"/>
      <c r="L106" s="188"/>
      <c r="Q106" s="83"/>
      <c r="R106" s="83"/>
      <c r="S106" s="83"/>
      <c r="T106" s="83"/>
      <c r="U106" s="83"/>
      <c r="V106" s="83"/>
      <c r="W106" s="83"/>
      <c r="X106" s="83"/>
      <c r="Y106" s="83"/>
      <c r="Z106" s="83"/>
      <c r="AA106" s="83"/>
      <c r="AB106" s="83"/>
      <c r="AC106" s="83"/>
      <c r="AD106" s="83"/>
    </row>
    <row r="107" spans="1:30" ht="15.6" x14ac:dyDescent="0.3">
      <c r="A107" s="239"/>
      <c r="B107" s="242" t="s">
        <v>204</v>
      </c>
      <c r="C107" s="138"/>
      <c r="D107" s="138"/>
      <c r="E107" s="139" t="e">
        <f>D107/D110</f>
        <v>#DIV/0!</v>
      </c>
      <c r="F107" s="138"/>
      <c r="G107" s="140" t="e">
        <f>F107/F110</f>
        <v>#DIV/0!</v>
      </c>
      <c r="H107" s="184">
        <f>SUM(D107,F107)</f>
        <v>0</v>
      </c>
      <c r="I107" s="195" t="e">
        <f>F107/H107</f>
        <v>#DIV/0!</v>
      </c>
      <c r="J107" s="189"/>
      <c r="K107" s="188"/>
      <c r="L107" s="188"/>
      <c r="Q107" s="83"/>
      <c r="R107" s="83"/>
      <c r="S107" s="83"/>
      <c r="T107" s="83"/>
      <c r="U107" s="83"/>
      <c r="V107" s="83"/>
      <c r="W107" s="83"/>
      <c r="X107" s="83"/>
      <c r="Y107" s="83"/>
      <c r="Z107" s="83"/>
      <c r="AA107" s="83"/>
      <c r="AB107" s="83"/>
      <c r="AC107" s="83"/>
      <c r="AD107" s="83"/>
    </row>
    <row r="108" spans="1:30" ht="15.6" x14ac:dyDescent="0.3">
      <c r="A108" s="239"/>
      <c r="B108" s="242"/>
      <c r="C108" s="138"/>
      <c r="D108" s="138"/>
      <c r="E108" s="139" t="e">
        <f>D108/D110</f>
        <v>#DIV/0!</v>
      </c>
      <c r="F108" s="138"/>
      <c r="G108" s="140" t="e">
        <f>F108/F110</f>
        <v>#DIV/0!</v>
      </c>
      <c r="H108" s="184">
        <f t="shared" ref="H108:H109" si="59">SUM(D108,F108)</f>
        <v>0</v>
      </c>
      <c r="I108" s="194" t="e">
        <f>F108/H108</f>
        <v>#DIV/0!</v>
      </c>
      <c r="J108" s="189"/>
      <c r="K108" s="188"/>
      <c r="L108" s="188"/>
      <c r="Q108" s="83"/>
      <c r="R108" s="83"/>
      <c r="S108" s="83"/>
      <c r="T108" s="83"/>
      <c r="U108" s="83"/>
      <c r="V108" s="83"/>
      <c r="W108" s="83"/>
      <c r="X108" s="83"/>
      <c r="Y108" s="83"/>
      <c r="Z108" s="83"/>
      <c r="AA108" s="83"/>
      <c r="AB108" s="83"/>
      <c r="AC108" s="83"/>
      <c r="AD108" s="83"/>
    </row>
    <row r="109" spans="1:30" ht="15.6" x14ac:dyDescent="0.3">
      <c r="A109" s="239"/>
      <c r="B109" s="242"/>
      <c r="C109" s="138"/>
      <c r="D109" s="138"/>
      <c r="E109" s="139" t="e">
        <f>D109/D110</f>
        <v>#DIV/0!</v>
      </c>
      <c r="F109" s="138"/>
      <c r="G109" s="140" t="e">
        <f>F109/F110</f>
        <v>#DIV/0!</v>
      </c>
      <c r="H109" s="184">
        <f t="shared" si="59"/>
        <v>0</v>
      </c>
      <c r="I109" s="194" t="e">
        <f>F109/H109</f>
        <v>#DIV/0!</v>
      </c>
      <c r="J109" s="189"/>
      <c r="K109" s="188"/>
      <c r="L109" s="188"/>
      <c r="Q109" s="83"/>
      <c r="R109" s="83"/>
      <c r="S109" s="83"/>
      <c r="T109" s="83"/>
      <c r="U109" s="83"/>
      <c r="V109" s="83"/>
      <c r="W109" s="83"/>
      <c r="X109" s="83"/>
      <c r="Y109" s="83"/>
      <c r="Z109" s="83"/>
      <c r="AA109" s="83"/>
      <c r="AB109" s="83"/>
      <c r="AC109" s="83"/>
      <c r="AD109" s="83"/>
    </row>
    <row r="110" spans="1:30" ht="15.6" x14ac:dyDescent="0.3">
      <c r="A110" s="239"/>
      <c r="B110" s="137"/>
      <c r="C110" s="141"/>
      <c r="D110" s="141">
        <f>SUM(D107,D108,D109)</f>
        <v>0</v>
      </c>
      <c r="E110" s="142" t="e">
        <f>D110/D110</f>
        <v>#DIV/0!</v>
      </c>
      <c r="F110" s="141">
        <f>SUM(F107,F108,F109)</f>
        <v>0</v>
      </c>
      <c r="G110" s="142" t="e">
        <f>F110/F110</f>
        <v>#DIV/0!</v>
      </c>
      <c r="H110" s="214">
        <f>SUM(H107,H108,H109)</f>
        <v>0</v>
      </c>
      <c r="I110" s="193"/>
      <c r="J110" s="189"/>
      <c r="K110" s="188"/>
      <c r="L110" s="188"/>
      <c r="Q110" s="83"/>
      <c r="R110" s="83"/>
      <c r="S110" s="83"/>
      <c r="T110" s="83"/>
      <c r="U110" s="83"/>
      <c r="V110" s="83"/>
      <c r="W110" s="83"/>
      <c r="X110" s="83"/>
      <c r="Y110" s="83"/>
      <c r="Z110" s="83"/>
      <c r="AA110" s="83"/>
      <c r="AB110" s="83"/>
      <c r="AC110" s="83"/>
      <c r="AD110" s="83"/>
    </row>
    <row r="111" spans="1:30" ht="15.6" x14ac:dyDescent="0.3">
      <c r="A111" s="239"/>
      <c r="B111" s="242" t="s">
        <v>205</v>
      </c>
      <c r="C111" s="138"/>
      <c r="D111" s="138"/>
      <c r="E111" s="139" t="e">
        <f>D111/D114</f>
        <v>#DIV/0!</v>
      </c>
      <c r="F111" s="138"/>
      <c r="G111" s="140" t="e">
        <f>F111/F114</f>
        <v>#DIV/0!</v>
      </c>
      <c r="H111" s="196">
        <f>SUM(D111,F111)</f>
        <v>0</v>
      </c>
      <c r="I111" s="211" t="e">
        <f>F111/H111</f>
        <v>#DIV/0!</v>
      </c>
      <c r="J111" s="215"/>
      <c r="K111" s="188"/>
      <c r="L111" s="188"/>
      <c r="Q111" s="83"/>
      <c r="R111" s="83"/>
      <c r="S111" s="83"/>
      <c r="T111" s="83"/>
      <c r="U111" s="83"/>
      <c r="V111" s="83"/>
      <c r="W111" s="83"/>
      <c r="X111" s="83"/>
      <c r="Y111" s="83"/>
      <c r="Z111" s="83"/>
      <c r="AA111" s="83"/>
      <c r="AB111" s="83"/>
      <c r="AC111" s="83"/>
      <c r="AD111" s="83"/>
    </row>
    <row r="112" spans="1:30" ht="15.6" x14ac:dyDescent="0.3">
      <c r="A112" s="239"/>
      <c r="B112" s="242"/>
      <c r="C112" s="138"/>
      <c r="D112" s="138"/>
      <c r="E112" s="139" t="e">
        <f>D112/D114</f>
        <v>#DIV/0!</v>
      </c>
      <c r="F112" s="138"/>
      <c r="G112" s="140" t="e">
        <f>F112/F114</f>
        <v>#DIV/0!</v>
      </c>
      <c r="H112" s="184">
        <f t="shared" ref="H112:H113" si="60">SUM(D112,F112)</f>
        <v>0</v>
      </c>
      <c r="I112" s="211" t="e">
        <f>F112/H112</f>
        <v>#DIV/0!</v>
      </c>
      <c r="J112" s="207"/>
      <c r="K112" s="188"/>
      <c r="L112" s="188"/>
      <c r="Q112" s="83"/>
      <c r="R112" s="83"/>
      <c r="S112" s="83"/>
      <c r="T112" s="83"/>
      <c r="U112" s="83"/>
      <c r="V112" s="83"/>
      <c r="W112" s="83"/>
      <c r="X112" s="83"/>
      <c r="Y112" s="83"/>
      <c r="Z112" s="83"/>
      <c r="AA112" s="83"/>
      <c r="AB112" s="83"/>
      <c r="AC112" s="83"/>
      <c r="AD112" s="83"/>
    </row>
    <row r="113" spans="1:30" ht="15.6" x14ac:dyDescent="0.3">
      <c r="A113" s="239"/>
      <c r="B113" s="242"/>
      <c r="C113" s="138"/>
      <c r="D113" s="138"/>
      <c r="E113" s="139" t="e">
        <f>D113/D114</f>
        <v>#DIV/0!</v>
      </c>
      <c r="F113" s="138"/>
      <c r="G113" s="140" t="e">
        <f>F113/F114</f>
        <v>#DIV/0!</v>
      </c>
      <c r="H113" s="184">
        <f t="shared" si="60"/>
        <v>0</v>
      </c>
      <c r="I113" s="211" t="e">
        <f>F113/H113</f>
        <v>#DIV/0!</v>
      </c>
      <c r="J113" s="202"/>
      <c r="K113" s="188"/>
      <c r="L113" s="188"/>
      <c r="Q113" s="83"/>
      <c r="R113" s="83"/>
      <c r="S113" s="83"/>
      <c r="T113" s="83"/>
      <c r="U113" s="83"/>
      <c r="V113" s="83"/>
      <c r="W113" s="83"/>
      <c r="X113" s="83"/>
      <c r="Y113" s="83"/>
      <c r="Z113" s="83"/>
      <c r="AA113" s="83"/>
      <c r="AB113" s="83"/>
      <c r="AC113" s="83"/>
      <c r="AD113" s="83"/>
    </row>
    <row r="114" spans="1:30" ht="15.6" x14ac:dyDescent="0.3">
      <c r="A114" s="239"/>
      <c r="B114" s="137"/>
      <c r="C114" s="141"/>
      <c r="D114" s="141">
        <f>SUM(D111,D112,D113)</f>
        <v>0</v>
      </c>
      <c r="E114" s="142" t="e">
        <f>D114/D114</f>
        <v>#DIV/0!</v>
      </c>
      <c r="F114" s="141">
        <f>SUM(F111,F112,F113)</f>
        <v>0</v>
      </c>
      <c r="G114" s="142" t="e">
        <f>F114/F114</f>
        <v>#DIV/0!</v>
      </c>
      <c r="H114" s="184">
        <f>SUM(H111,H112,H113)</f>
        <v>0</v>
      </c>
      <c r="I114" s="216"/>
      <c r="J114" s="202"/>
      <c r="K114" s="188"/>
      <c r="L114" s="188"/>
      <c r="Q114" s="83"/>
      <c r="R114" s="83"/>
      <c r="S114" s="83"/>
      <c r="T114" s="83"/>
      <c r="U114" s="83"/>
      <c r="V114" s="83"/>
      <c r="W114" s="83"/>
      <c r="X114" s="83"/>
      <c r="Y114" s="83"/>
      <c r="Z114" s="83"/>
      <c r="AA114" s="83"/>
      <c r="AB114" s="83"/>
      <c r="AC114" s="83"/>
      <c r="AD114" s="83"/>
    </row>
    <row r="115" spans="1:30" ht="15.6" x14ac:dyDescent="0.3">
      <c r="A115" s="239"/>
      <c r="B115" s="242" t="s">
        <v>206</v>
      </c>
      <c r="C115" s="138"/>
      <c r="D115" s="138"/>
      <c r="E115" s="139" t="e">
        <f>D115/D126</f>
        <v>#DIV/0!</v>
      </c>
      <c r="F115" s="138"/>
      <c r="G115" s="140" t="e">
        <f>F115/F126</f>
        <v>#DIV/0!</v>
      </c>
      <c r="H115" s="184">
        <f>SUM(D115,F115)</f>
        <v>0</v>
      </c>
      <c r="I115" s="211" t="e">
        <f>F115/H115</f>
        <v>#DIV/0!</v>
      </c>
      <c r="J115" s="188"/>
      <c r="K115" s="188"/>
      <c r="L115" s="188"/>
      <c r="Q115" s="83"/>
      <c r="R115" s="83"/>
      <c r="S115" s="83"/>
      <c r="T115" s="83"/>
      <c r="U115" s="83"/>
      <c r="V115" s="83"/>
      <c r="W115" s="83"/>
      <c r="X115" s="83"/>
      <c r="Y115" s="83"/>
      <c r="Z115" s="83"/>
      <c r="AA115" s="83"/>
      <c r="AB115" s="83"/>
      <c r="AC115" s="83"/>
      <c r="AD115" s="83"/>
    </row>
    <row r="116" spans="1:30" ht="15.6" x14ac:dyDescent="0.3">
      <c r="A116" s="239"/>
      <c r="B116" s="242"/>
      <c r="C116" s="138"/>
      <c r="D116" s="138"/>
      <c r="E116" s="139" t="e">
        <f>D116/D126</f>
        <v>#DIV/0!</v>
      </c>
      <c r="F116" s="138"/>
      <c r="G116" s="140" t="e">
        <f>F116/F126</f>
        <v>#DIV/0!</v>
      </c>
      <c r="H116" s="184">
        <f t="shared" ref="H116:H117" si="61">SUM(D116,F116)</f>
        <v>0</v>
      </c>
      <c r="I116" s="212" t="e">
        <f>F116/H116</f>
        <v>#DIV/0!</v>
      </c>
      <c r="J116" s="202"/>
      <c r="K116" s="188"/>
      <c r="L116" s="188"/>
      <c r="Q116" s="83"/>
      <c r="R116" s="83"/>
      <c r="S116" s="83"/>
      <c r="T116" s="83"/>
      <c r="U116" s="83"/>
      <c r="V116" s="83"/>
      <c r="W116" s="83"/>
      <c r="X116" s="83"/>
      <c r="Y116" s="83"/>
      <c r="Z116" s="83"/>
      <c r="AA116" s="83"/>
      <c r="AB116" s="83"/>
      <c r="AC116" s="83"/>
      <c r="AD116" s="83"/>
    </row>
    <row r="117" spans="1:30" ht="15.6" x14ac:dyDescent="0.3">
      <c r="A117" s="239"/>
      <c r="B117" s="242"/>
      <c r="C117" s="138"/>
      <c r="D117" s="138"/>
      <c r="E117" s="139" t="e">
        <f>D117/D126</f>
        <v>#DIV/0!</v>
      </c>
      <c r="F117" s="138"/>
      <c r="G117" s="140" t="e">
        <f>F117/F126</f>
        <v>#DIV/0!</v>
      </c>
      <c r="H117" s="184">
        <f t="shared" si="61"/>
        <v>0</v>
      </c>
      <c r="I117" s="217" t="e">
        <f>F117/H117</f>
        <v>#DIV/0!</v>
      </c>
      <c r="J117" s="202"/>
      <c r="K117" s="188"/>
      <c r="L117" s="188"/>
      <c r="Q117" s="83"/>
      <c r="R117" s="83"/>
      <c r="S117" s="83"/>
      <c r="T117" s="83"/>
      <c r="U117" s="83"/>
      <c r="V117" s="83"/>
      <c r="W117" s="83"/>
      <c r="X117" s="83"/>
      <c r="Y117" s="83"/>
      <c r="Z117" s="83"/>
      <c r="AA117" s="83"/>
      <c r="AB117" s="83"/>
      <c r="AC117" s="83"/>
      <c r="AD117" s="83"/>
    </row>
    <row r="118" spans="1:30" ht="15.6" x14ac:dyDescent="0.3">
      <c r="A118" s="239"/>
      <c r="B118" s="133"/>
      <c r="C118" s="138"/>
      <c r="D118" s="141">
        <f>SUM(D115:D117)</f>
        <v>0</v>
      </c>
      <c r="E118" s="142" t="e">
        <f>D118/D118</f>
        <v>#DIV/0!</v>
      </c>
      <c r="F118" s="160">
        <f>SUM(F115,F116,F117)</f>
        <v>0</v>
      </c>
      <c r="G118" s="142" t="e">
        <f>F118/F118</f>
        <v>#DIV/0!</v>
      </c>
      <c r="H118" s="218">
        <f>SUM(H115,H116,H117)</f>
        <v>0</v>
      </c>
      <c r="I118" s="219"/>
      <c r="J118" s="202"/>
      <c r="K118" s="188"/>
      <c r="L118" s="188"/>
      <c r="Q118" s="83"/>
      <c r="R118" s="83"/>
      <c r="S118" s="83"/>
      <c r="T118" s="83"/>
      <c r="U118" s="83"/>
      <c r="V118" s="83"/>
      <c r="W118" s="83"/>
      <c r="X118" s="83"/>
      <c r="Y118" s="83"/>
      <c r="Z118" s="83"/>
      <c r="AA118" s="83"/>
      <c r="AB118" s="83"/>
      <c r="AC118" s="83"/>
      <c r="AD118" s="83"/>
    </row>
    <row r="119" spans="1:30" ht="15.6" x14ac:dyDescent="0.3">
      <c r="A119" s="239"/>
      <c r="B119" s="236" t="s">
        <v>207</v>
      </c>
      <c r="C119" s="164"/>
      <c r="D119" s="165"/>
      <c r="E119" s="166" t="e">
        <f>D119/D122</f>
        <v>#DIV/0!</v>
      </c>
      <c r="F119" s="159"/>
      <c r="G119" s="140" t="e">
        <f>F119/F122</f>
        <v>#DIV/0!</v>
      </c>
      <c r="H119" s="184">
        <f>SUM(D119,F119)</f>
        <v>0</v>
      </c>
      <c r="I119" s="217" t="e">
        <f>F119/H119</f>
        <v>#DIV/0!</v>
      </c>
      <c r="J119" s="188"/>
      <c r="K119" s="188"/>
      <c r="L119" s="188"/>
      <c r="Q119" s="83"/>
      <c r="R119" s="83"/>
      <c r="S119" s="83"/>
      <c r="T119" s="83"/>
      <c r="U119" s="83"/>
      <c r="V119" s="83"/>
      <c r="W119" s="83"/>
      <c r="X119" s="83"/>
      <c r="Y119" s="83"/>
      <c r="Z119" s="83"/>
      <c r="AA119" s="83"/>
      <c r="AB119" s="83"/>
      <c r="AC119" s="83"/>
      <c r="AD119" s="83"/>
    </row>
    <row r="120" spans="1:30" ht="15.6" x14ac:dyDescent="0.3">
      <c r="A120" s="239"/>
      <c r="B120" s="237"/>
      <c r="C120" s="167"/>
      <c r="D120" s="138"/>
      <c r="E120" s="168" t="e">
        <f>D120/D122</f>
        <v>#DIV/0!</v>
      </c>
      <c r="F120" s="159"/>
      <c r="G120" s="140" t="e">
        <f>F120/F122</f>
        <v>#DIV/0!</v>
      </c>
      <c r="H120" s="184">
        <f t="shared" ref="H120:H121" si="62">SUM(D120,F120)</f>
        <v>0</v>
      </c>
      <c r="I120" s="211" t="e">
        <f>F120/H120</f>
        <v>#DIV/0!</v>
      </c>
      <c r="J120" s="188"/>
      <c r="K120" s="188"/>
      <c r="L120" s="188"/>
      <c r="Q120" s="83"/>
      <c r="R120" s="83"/>
      <c r="S120" s="83"/>
      <c r="T120" s="83"/>
      <c r="U120" s="83"/>
      <c r="V120" s="83"/>
      <c r="W120" s="83"/>
      <c r="X120" s="83"/>
      <c r="Y120" s="83"/>
      <c r="Z120" s="83"/>
      <c r="AA120" s="83"/>
      <c r="AB120" s="83"/>
      <c r="AC120" s="83"/>
      <c r="AD120" s="83"/>
    </row>
    <row r="121" spans="1:30" ht="15.6" x14ac:dyDescent="0.3">
      <c r="A121" s="239"/>
      <c r="B121" s="238"/>
      <c r="C121" s="167"/>
      <c r="D121" s="138"/>
      <c r="E121" s="168" t="e">
        <f>D121/D122</f>
        <v>#DIV/0!</v>
      </c>
      <c r="F121" s="159"/>
      <c r="G121" s="140" t="e">
        <f>F121/F122</f>
        <v>#DIV/0!</v>
      </c>
      <c r="H121" s="184">
        <f t="shared" si="62"/>
        <v>0</v>
      </c>
      <c r="I121" s="211" t="e">
        <f>F121/H121</f>
        <v>#DIV/0!</v>
      </c>
      <c r="J121" s="188"/>
      <c r="K121" s="188"/>
      <c r="L121" s="188"/>
      <c r="Q121" s="83"/>
      <c r="R121" s="83"/>
      <c r="S121" s="83"/>
      <c r="T121" s="83"/>
      <c r="U121" s="83"/>
      <c r="V121" s="83"/>
      <c r="W121" s="83"/>
      <c r="X121" s="83"/>
      <c r="Y121" s="83"/>
      <c r="Z121" s="83"/>
      <c r="AA121" s="83"/>
      <c r="AB121" s="83"/>
      <c r="AC121" s="83"/>
      <c r="AD121" s="83"/>
    </row>
    <row r="122" spans="1:30" ht="15.6" x14ac:dyDescent="0.3">
      <c r="A122" s="239"/>
      <c r="B122" s="157"/>
      <c r="C122" s="138"/>
      <c r="D122" s="141">
        <f>SUM(D119:D121)</f>
        <v>0</v>
      </c>
      <c r="E122" s="142" t="e">
        <f>D122/D122</f>
        <v>#DIV/0!</v>
      </c>
      <c r="F122" s="160">
        <f>SUM(F119,F120,F121)</f>
        <v>0</v>
      </c>
      <c r="G122" s="142" t="e">
        <f>F122/F122</f>
        <v>#DIV/0!</v>
      </c>
      <c r="H122" s="184">
        <f>SUM(H119,H120,H121)</f>
        <v>0</v>
      </c>
      <c r="I122" s="211"/>
      <c r="J122" s="188"/>
      <c r="K122" s="188"/>
      <c r="L122" s="188"/>
      <c r="Q122" s="83"/>
      <c r="R122" s="83"/>
      <c r="S122" s="83"/>
      <c r="T122" s="83"/>
      <c r="U122" s="83"/>
      <c r="V122" s="83"/>
      <c r="W122" s="83"/>
      <c r="X122" s="83"/>
      <c r="Y122" s="83"/>
      <c r="Z122" s="83"/>
      <c r="AA122" s="83"/>
      <c r="AB122" s="83"/>
      <c r="AC122" s="83"/>
      <c r="AD122" s="83"/>
    </row>
    <row r="123" spans="1:30" ht="15.6" x14ac:dyDescent="0.3">
      <c r="A123" s="239"/>
      <c r="B123" s="237" t="s">
        <v>203</v>
      </c>
      <c r="C123" s="164"/>
      <c r="D123" s="165"/>
      <c r="E123" s="166" t="e">
        <f>D123/D126</f>
        <v>#DIV/0!</v>
      </c>
      <c r="F123" s="159"/>
      <c r="G123" s="140" t="e">
        <f>F123/F126</f>
        <v>#DIV/0!</v>
      </c>
      <c r="H123" s="184">
        <f>SUM(D123,F123)</f>
        <v>0</v>
      </c>
      <c r="I123" s="211" t="e">
        <f>F123/H123</f>
        <v>#DIV/0!</v>
      </c>
      <c r="J123" s="188"/>
      <c r="K123" s="188"/>
      <c r="L123" s="188"/>
      <c r="Q123" s="83"/>
      <c r="R123" s="83"/>
      <c r="S123" s="83"/>
      <c r="T123" s="83"/>
      <c r="U123" s="83"/>
      <c r="V123" s="83"/>
      <c r="W123" s="83"/>
      <c r="X123" s="83"/>
      <c r="Y123" s="83"/>
      <c r="Z123" s="83"/>
      <c r="AA123" s="83"/>
      <c r="AB123" s="83"/>
      <c r="AC123" s="83"/>
      <c r="AD123" s="83"/>
    </row>
    <row r="124" spans="1:30" ht="15.6" x14ac:dyDescent="0.3">
      <c r="A124" s="239"/>
      <c r="B124" s="237"/>
      <c r="C124" s="167"/>
      <c r="D124" s="138"/>
      <c r="E124" s="168" t="e">
        <f>D124/D126</f>
        <v>#DIV/0!</v>
      </c>
      <c r="F124" s="159"/>
      <c r="G124" s="140" t="e">
        <f>F124/F126</f>
        <v>#DIV/0!</v>
      </c>
      <c r="H124" s="184">
        <f t="shared" ref="H124:H125" si="63">SUM(D124,F124)</f>
        <v>0</v>
      </c>
      <c r="I124" s="211" t="e">
        <f>F124/H124</f>
        <v>#DIV/0!</v>
      </c>
      <c r="J124" s="188"/>
      <c r="K124" s="188"/>
      <c r="L124" s="188"/>
      <c r="Q124" s="83"/>
      <c r="R124" s="83"/>
      <c r="S124" s="155"/>
      <c r="T124" s="83"/>
      <c r="U124" s="83"/>
      <c r="V124" s="83"/>
      <c r="W124" s="83"/>
      <c r="X124" s="83"/>
      <c r="Y124" s="83"/>
      <c r="Z124" s="83"/>
      <c r="AA124" s="83"/>
      <c r="AB124" s="83"/>
      <c r="AC124" s="83"/>
      <c r="AD124" s="83"/>
    </row>
    <row r="125" spans="1:30" ht="15.6" x14ac:dyDescent="0.3">
      <c r="A125" s="239"/>
      <c r="B125" s="237"/>
      <c r="C125" s="167"/>
      <c r="D125" s="138"/>
      <c r="E125" s="168" t="e">
        <f>D125/D126</f>
        <v>#DIV/0!</v>
      </c>
      <c r="F125" s="159"/>
      <c r="G125" s="140" t="e">
        <f>F125/F126</f>
        <v>#DIV/0!</v>
      </c>
      <c r="H125" s="184">
        <f t="shared" si="63"/>
        <v>0</v>
      </c>
      <c r="I125" s="211" t="e">
        <f>F125/H125</f>
        <v>#DIV/0!</v>
      </c>
      <c r="J125" s="188"/>
      <c r="K125" s="188"/>
      <c r="L125" s="188"/>
      <c r="Q125" s="83"/>
      <c r="R125" s="83"/>
      <c r="S125" s="83"/>
      <c r="T125" s="83"/>
      <c r="U125" s="83"/>
      <c r="V125" s="83"/>
      <c r="W125" s="83"/>
      <c r="X125" s="83"/>
      <c r="Y125" s="83"/>
      <c r="Z125" s="83"/>
      <c r="AA125" s="83"/>
      <c r="AB125" s="83"/>
      <c r="AC125" s="83"/>
      <c r="AD125" s="83"/>
    </row>
    <row r="126" spans="1:30" ht="15.6" x14ac:dyDescent="0.3">
      <c r="A126" s="239"/>
      <c r="B126" s="156"/>
      <c r="C126" s="141"/>
      <c r="D126" s="141">
        <f>SUM(D123,D124,D125)</f>
        <v>0</v>
      </c>
      <c r="E126" s="142" t="e">
        <f>D126/D126</f>
        <v>#DIV/0!</v>
      </c>
      <c r="F126" s="141">
        <f>SUM(F123,F124,F125)</f>
        <v>0</v>
      </c>
      <c r="G126" s="142" t="e">
        <f>F126/F126</f>
        <v>#DIV/0!</v>
      </c>
      <c r="H126" s="184">
        <f>SUM(H123,H124,H125)</f>
        <v>0</v>
      </c>
      <c r="I126" s="216"/>
      <c r="J126" s="188"/>
      <c r="K126" s="202"/>
      <c r="L126" s="188"/>
      <c r="Q126" s="83"/>
      <c r="R126" s="83"/>
      <c r="S126" s="83"/>
      <c r="T126" s="83"/>
      <c r="U126" s="83"/>
      <c r="V126" s="83"/>
      <c r="W126" s="83"/>
      <c r="X126" s="83"/>
      <c r="Y126" s="83"/>
      <c r="Z126" s="83"/>
      <c r="AA126" s="83"/>
      <c r="AB126" s="83"/>
      <c r="AC126" s="83"/>
      <c r="AD126" s="83"/>
    </row>
    <row r="127" spans="1:30" ht="31.2" customHeight="1" x14ac:dyDescent="0.3">
      <c r="A127" s="239"/>
      <c r="B127" s="133" t="s">
        <v>200</v>
      </c>
      <c r="C127" s="138"/>
      <c r="D127" s="138">
        <f>SUM(D102,D106,D110,D114,D126,D118,D122)</f>
        <v>0</v>
      </c>
      <c r="E127" s="139" t="e">
        <f>AVERAGE(E102,E106,E110,E114,E126,E118,E122)</f>
        <v>#DIV/0!</v>
      </c>
      <c r="F127" s="138">
        <f>SUM(F102,F106,F110,F114,F126,F118,F122)</f>
        <v>0</v>
      </c>
      <c r="G127" s="140" t="e">
        <f>AVERAGE(G102,G106,G110,G114,G126,G118,G122)</f>
        <v>#DIV/0!</v>
      </c>
      <c r="H127" s="184">
        <f>SUM(D127,F127)</f>
        <v>0</v>
      </c>
      <c r="I127" s="220" t="e">
        <f>F127/H127</f>
        <v>#DIV/0!</v>
      </c>
      <c r="J127" s="188"/>
      <c r="K127" s="188"/>
      <c r="L127" s="188"/>
      <c r="Q127" s="83"/>
      <c r="R127" s="83"/>
      <c r="S127" s="83"/>
      <c r="T127" s="83"/>
      <c r="U127" s="83"/>
      <c r="V127" s="83"/>
      <c r="W127" s="83"/>
      <c r="X127" s="83"/>
      <c r="Y127" s="83"/>
      <c r="Z127" s="83"/>
      <c r="AA127" s="83"/>
      <c r="AB127" s="83"/>
      <c r="AC127" s="83"/>
      <c r="AD127" s="83"/>
    </row>
    <row r="128" spans="1:30" ht="19.2" customHeight="1" x14ac:dyDescent="0.3">
      <c r="A128" s="83"/>
      <c r="B128" s="85" t="s">
        <v>114</v>
      </c>
      <c r="C128" s="84"/>
      <c r="D128" s="84"/>
      <c r="E128" s="84"/>
      <c r="F128" s="84"/>
      <c r="G128" s="84"/>
      <c r="H128" s="84"/>
      <c r="I128" s="221"/>
      <c r="J128" s="84"/>
      <c r="K128" s="84"/>
      <c r="L128" s="84"/>
      <c r="M128" s="84"/>
      <c r="N128" s="83"/>
      <c r="O128" s="83"/>
      <c r="P128" s="83"/>
      <c r="Q128" s="83"/>
      <c r="R128" s="83"/>
      <c r="S128" s="83"/>
      <c r="T128" s="83"/>
      <c r="U128" s="83"/>
      <c r="V128" s="83"/>
      <c r="W128" s="83"/>
      <c r="X128" s="83"/>
      <c r="Y128" s="83"/>
      <c r="Z128" s="83"/>
      <c r="AA128" s="83"/>
      <c r="AB128" s="83"/>
      <c r="AC128" s="83"/>
      <c r="AD128" s="83"/>
    </row>
    <row r="129" spans="1:30" x14ac:dyDescent="0.3">
      <c r="A129" s="83"/>
      <c r="N129" s="83"/>
      <c r="O129" s="83"/>
      <c r="P129" s="83"/>
      <c r="Q129" s="83"/>
      <c r="R129" s="83"/>
      <c r="S129" s="83"/>
      <c r="T129" s="83"/>
      <c r="U129" s="83"/>
      <c r="V129" s="83"/>
      <c r="W129" s="83"/>
      <c r="X129" s="83"/>
      <c r="Y129" s="83"/>
      <c r="Z129" s="83"/>
      <c r="AA129" s="83"/>
      <c r="AB129" s="83"/>
      <c r="AC129" s="83"/>
      <c r="AD129" s="83"/>
    </row>
    <row r="130" spans="1:30" ht="47.7" customHeight="1" x14ac:dyDescent="0.3">
      <c r="B130" s="1"/>
      <c r="C130" s="1"/>
      <c r="D130" s="224"/>
      <c r="E130" s="224"/>
      <c r="F130" s="224"/>
      <c r="G130" s="224"/>
      <c r="H130" s="224"/>
      <c r="I130" s="224"/>
      <c r="J130" s="224"/>
      <c r="K130" s="224"/>
      <c r="L130" s="224"/>
      <c r="M130" s="224"/>
      <c r="N130" s="224"/>
      <c r="O130" s="224"/>
      <c r="P130" s="224"/>
      <c r="Q130" s="1"/>
      <c r="R130" s="227"/>
      <c r="S130" s="227"/>
      <c r="T130" s="227"/>
      <c r="U130" s="227"/>
      <c r="V130" s="227"/>
      <c r="W130" s="227"/>
      <c r="X130" s="227"/>
      <c r="Y130" s="227"/>
      <c r="Z130" s="227"/>
      <c r="AA130" s="227"/>
      <c r="AB130" s="227"/>
      <c r="AC130" s="227"/>
      <c r="AD130" s="227"/>
    </row>
    <row r="131" spans="1:30" x14ac:dyDescent="0.3">
      <c r="B131" s="1"/>
      <c r="C131" s="1"/>
      <c r="D131" s="1"/>
      <c r="E131" s="1"/>
      <c r="F131" s="1"/>
      <c r="G131" s="1"/>
      <c r="H131" s="1"/>
      <c r="I131" s="1"/>
      <c r="J131" s="1"/>
      <c r="K131" s="1"/>
      <c r="L131" s="1"/>
      <c r="M131" s="1"/>
      <c r="N131" s="1"/>
      <c r="O131" s="1"/>
      <c r="P131" s="1"/>
      <c r="Q131" s="1"/>
    </row>
    <row r="132" spans="1:30" x14ac:dyDescent="0.3">
      <c r="A132" s="244"/>
      <c r="B132" s="174"/>
      <c r="C132" s="245"/>
      <c r="D132" s="245"/>
      <c r="E132" s="245"/>
      <c r="F132" s="245"/>
      <c r="G132" s="245"/>
      <c r="H132" s="245"/>
      <c r="I132" s="245"/>
      <c r="J132" s="245"/>
      <c r="K132" s="245"/>
      <c r="L132" s="245"/>
      <c r="M132" s="245"/>
      <c r="N132" s="245"/>
      <c r="O132" s="245"/>
      <c r="P132" s="245"/>
      <c r="Q132" s="245"/>
      <c r="R132" s="245"/>
      <c r="S132" s="1"/>
    </row>
    <row r="133" spans="1:30" x14ac:dyDescent="0.3">
      <c r="A133" s="244"/>
      <c r="B133" s="174"/>
      <c r="C133" s="175"/>
      <c r="D133" s="175"/>
      <c r="E133" s="175"/>
      <c r="F133" s="175"/>
      <c r="G133" s="175"/>
      <c r="H133" s="175"/>
      <c r="I133" s="175"/>
      <c r="J133" s="175"/>
      <c r="K133" s="175"/>
      <c r="L133" s="175"/>
      <c r="M133" s="175"/>
      <c r="N133" s="175"/>
      <c r="O133" s="175"/>
      <c r="P133" s="175"/>
      <c r="Q133" s="175"/>
      <c r="R133" s="175"/>
    </row>
    <row r="134" spans="1:30" x14ac:dyDescent="0.3">
      <c r="A134" s="246"/>
      <c r="B134" s="176"/>
      <c r="C134" s="177"/>
      <c r="D134" s="177"/>
      <c r="E134" s="177"/>
      <c r="F134" s="177"/>
      <c r="G134" s="177"/>
      <c r="H134" s="177"/>
      <c r="I134" s="177"/>
      <c r="J134" s="177"/>
      <c r="K134" s="177"/>
      <c r="L134" s="177"/>
      <c r="M134" s="177"/>
      <c r="N134" s="177"/>
      <c r="O134" s="177"/>
      <c r="P134" s="177"/>
      <c r="Q134" s="177"/>
      <c r="R134" s="177"/>
    </row>
    <row r="135" spans="1:30" x14ac:dyDescent="0.3">
      <c r="A135" s="246"/>
      <c r="B135" s="176"/>
      <c r="C135" s="247"/>
      <c r="D135" s="248"/>
      <c r="E135" s="247"/>
      <c r="F135" s="248"/>
      <c r="G135" s="247"/>
      <c r="H135" s="248"/>
      <c r="I135" s="247"/>
      <c r="J135" s="247"/>
      <c r="K135" s="247"/>
      <c r="L135" s="248"/>
      <c r="M135" s="247"/>
      <c r="N135" s="248"/>
      <c r="O135" s="247"/>
      <c r="P135" s="248"/>
      <c r="Q135" s="247"/>
      <c r="R135" s="248"/>
    </row>
    <row r="136" spans="1:30" x14ac:dyDescent="0.3">
      <c r="A136" s="246"/>
      <c r="B136" s="178"/>
      <c r="C136" s="179"/>
      <c r="D136" s="180"/>
      <c r="E136" s="179"/>
      <c r="F136" s="180"/>
      <c r="G136" s="179"/>
      <c r="H136" s="180"/>
      <c r="I136" s="179"/>
      <c r="J136" s="180"/>
      <c r="K136" s="179"/>
      <c r="L136" s="180"/>
      <c r="M136" s="179"/>
      <c r="N136" s="180"/>
      <c r="O136" s="179"/>
      <c r="P136" s="180"/>
      <c r="Q136" s="177"/>
      <c r="R136" s="177"/>
    </row>
    <row r="137" spans="1:30" x14ac:dyDescent="0.3">
      <c r="A137" s="246"/>
      <c r="B137" s="178"/>
      <c r="C137" s="179"/>
      <c r="D137" s="180"/>
      <c r="E137" s="179"/>
      <c r="F137" s="180"/>
      <c r="G137" s="179"/>
      <c r="H137" s="180"/>
      <c r="I137" s="179"/>
      <c r="J137" s="180"/>
      <c r="K137" s="179"/>
      <c r="L137" s="180"/>
      <c r="M137" s="179"/>
      <c r="N137" s="180"/>
      <c r="O137" s="179"/>
      <c r="P137" s="180"/>
      <c r="Q137" s="179"/>
      <c r="R137" s="180"/>
    </row>
    <row r="138" spans="1:30" x14ac:dyDescent="0.3">
      <c r="A138" s="246"/>
      <c r="B138" s="178"/>
      <c r="C138" s="181"/>
      <c r="D138" s="181"/>
      <c r="E138" s="181"/>
      <c r="F138" s="181"/>
      <c r="G138" s="181"/>
      <c r="H138" s="181"/>
      <c r="I138" s="181"/>
      <c r="J138" s="181"/>
      <c r="K138" s="181"/>
      <c r="L138" s="181"/>
      <c r="M138" s="181"/>
      <c r="N138" s="181"/>
      <c r="O138" s="181"/>
      <c r="P138" s="181"/>
      <c r="Q138" s="181"/>
      <c r="R138" s="181"/>
    </row>
    <row r="139" spans="1:30" x14ac:dyDescent="0.3">
      <c r="A139" s="246"/>
      <c r="B139" s="178"/>
      <c r="C139" s="249"/>
      <c r="D139" s="249"/>
      <c r="E139" s="249"/>
      <c r="F139" s="249"/>
      <c r="G139" s="249"/>
      <c r="H139" s="249"/>
      <c r="I139" s="249"/>
      <c r="J139" s="249"/>
      <c r="K139" s="249"/>
      <c r="L139" s="249"/>
      <c r="M139" s="249"/>
      <c r="N139" s="249"/>
      <c r="O139" s="249"/>
      <c r="P139" s="249"/>
      <c r="Q139" s="249"/>
      <c r="R139" s="249"/>
    </row>
    <row r="140" spans="1:30" x14ac:dyDescent="0.3">
      <c r="A140" s="246"/>
      <c r="B140" s="176"/>
      <c r="C140" s="177"/>
      <c r="D140" s="177"/>
      <c r="E140" s="177"/>
      <c r="F140" s="177"/>
      <c r="G140" s="177"/>
      <c r="H140" s="177"/>
      <c r="I140" s="177"/>
      <c r="J140" s="177"/>
      <c r="K140" s="177"/>
      <c r="L140" s="177"/>
      <c r="M140" s="177"/>
      <c r="N140" s="177"/>
      <c r="O140" s="177"/>
      <c r="P140" s="177"/>
      <c r="Q140" s="177"/>
      <c r="R140" s="177"/>
    </row>
    <row r="141" spans="1:30" x14ac:dyDescent="0.3">
      <c r="A141" s="246"/>
      <c r="B141" s="176"/>
      <c r="C141" s="247"/>
      <c r="D141" s="248"/>
      <c r="E141" s="247"/>
      <c r="F141" s="248"/>
      <c r="G141" s="247"/>
      <c r="H141" s="248"/>
      <c r="I141" s="247"/>
      <c r="J141" s="247"/>
      <c r="K141" s="247"/>
      <c r="L141" s="248"/>
      <c r="M141" s="247"/>
      <c r="N141" s="248"/>
      <c r="O141" s="247"/>
      <c r="P141" s="248"/>
      <c r="Q141" s="247"/>
      <c r="R141" s="248"/>
    </row>
    <row r="142" spans="1:30" x14ac:dyDescent="0.3">
      <c r="A142" s="246"/>
      <c r="B142" s="178"/>
      <c r="C142" s="179"/>
      <c r="D142" s="180"/>
      <c r="E142" s="179"/>
      <c r="F142" s="180"/>
      <c r="G142" s="179"/>
      <c r="H142" s="180"/>
      <c r="I142" s="179"/>
      <c r="J142" s="180"/>
      <c r="K142" s="179"/>
      <c r="L142" s="180"/>
      <c r="M142" s="179"/>
      <c r="N142" s="180"/>
      <c r="O142" s="179"/>
      <c r="P142" s="180"/>
      <c r="Q142" s="177"/>
      <c r="R142" s="177"/>
    </row>
    <row r="143" spans="1:30" x14ac:dyDescent="0.3">
      <c r="A143" s="246"/>
      <c r="B143" s="178"/>
      <c r="C143" s="179"/>
      <c r="D143" s="180"/>
      <c r="E143" s="179"/>
      <c r="F143" s="180"/>
      <c r="G143" s="179"/>
      <c r="H143" s="180"/>
      <c r="I143" s="179"/>
      <c r="J143" s="180"/>
      <c r="K143" s="179"/>
      <c r="L143" s="180"/>
      <c r="M143" s="179"/>
      <c r="N143" s="180"/>
      <c r="O143" s="179"/>
      <c r="P143" s="180"/>
      <c r="Q143" s="177"/>
      <c r="R143" s="180"/>
    </row>
    <row r="144" spans="1:30" x14ac:dyDescent="0.3">
      <c r="A144" s="246"/>
      <c r="B144" s="178"/>
      <c r="C144" s="181"/>
      <c r="D144" s="181"/>
      <c r="E144" s="181"/>
      <c r="F144" s="181"/>
      <c r="G144" s="181"/>
      <c r="H144" s="181"/>
      <c r="I144" s="181"/>
      <c r="J144" s="181"/>
      <c r="K144" s="181"/>
      <c r="L144" s="181"/>
      <c r="M144" s="181"/>
      <c r="N144" s="181"/>
      <c r="O144" s="181"/>
      <c r="P144" s="181"/>
      <c r="Q144" s="181"/>
      <c r="R144" s="181"/>
    </row>
    <row r="145" spans="1:18" x14ac:dyDescent="0.3">
      <c r="A145" s="246"/>
      <c r="B145" s="178"/>
      <c r="C145" s="249"/>
      <c r="D145" s="249"/>
      <c r="E145" s="249"/>
      <c r="F145" s="249"/>
      <c r="G145" s="249"/>
      <c r="H145" s="249"/>
      <c r="I145" s="249"/>
      <c r="J145" s="249"/>
      <c r="K145" s="249"/>
      <c r="L145" s="249"/>
      <c r="M145" s="249"/>
      <c r="N145" s="249"/>
      <c r="O145" s="249"/>
      <c r="P145" s="249"/>
      <c r="Q145" s="249"/>
      <c r="R145" s="249"/>
    </row>
    <row r="146" spans="1:18" x14ac:dyDescent="0.3">
      <c r="A146" s="246"/>
      <c r="B146" s="176"/>
      <c r="C146" s="177"/>
      <c r="D146" s="177"/>
      <c r="E146" s="177"/>
      <c r="F146" s="177"/>
      <c r="G146" s="177"/>
      <c r="H146" s="177"/>
      <c r="I146" s="177"/>
      <c r="J146" s="177"/>
      <c r="K146" s="177"/>
      <c r="L146" s="177"/>
      <c r="M146" s="177"/>
      <c r="N146" s="177"/>
      <c r="O146" s="177"/>
      <c r="P146" s="177"/>
      <c r="Q146" s="177"/>
      <c r="R146" s="177"/>
    </row>
    <row r="147" spans="1:18" x14ac:dyDescent="0.3">
      <c r="A147" s="246"/>
      <c r="B147" s="176"/>
      <c r="C147" s="247"/>
      <c r="D147" s="247"/>
      <c r="E147" s="247"/>
      <c r="F147" s="248"/>
      <c r="G147" s="247"/>
      <c r="H147" s="248"/>
      <c r="I147" s="247"/>
      <c r="J147" s="247"/>
      <c r="K147" s="247"/>
      <c r="L147" s="248"/>
      <c r="M147" s="247"/>
      <c r="N147" s="248"/>
      <c r="O147" s="247"/>
      <c r="P147" s="248"/>
      <c r="Q147" s="247"/>
      <c r="R147" s="248"/>
    </row>
    <row r="148" spans="1:18" x14ac:dyDescent="0.3">
      <c r="A148" s="246"/>
      <c r="B148" s="178"/>
      <c r="C148" s="179"/>
      <c r="D148" s="180"/>
      <c r="E148" s="179"/>
      <c r="F148" s="180"/>
      <c r="G148" s="179"/>
      <c r="H148" s="180"/>
      <c r="I148" s="179"/>
      <c r="J148" s="180"/>
      <c r="K148" s="179"/>
      <c r="L148" s="180"/>
      <c r="M148" s="179"/>
      <c r="N148" s="180"/>
      <c r="O148" s="179"/>
      <c r="P148" s="180"/>
      <c r="Q148" s="177"/>
      <c r="R148" s="177"/>
    </row>
    <row r="149" spans="1:18" x14ac:dyDescent="0.3">
      <c r="A149" s="246"/>
      <c r="B149" s="178"/>
      <c r="C149" s="179"/>
      <c r="D149" s="180"/>
      <c r="E149" s="179"/>
      <c r="F149" s="180"/>
      <c r="G149" s="179"/>
      <c r="H149" s="180"/>
      <c r="I149" s="179"/>
      <c r="J149" s="180"/>
      <c r="K149" s="179"/>
      <c r="L149" s="180"/>
      <c r="M149" s="179"/>
      <c r="N149" s="180"/>
      <c r="O149" s="179"/>
      <c r="P149" s="180"/>
      <c r="Q149" s="177"/>
      <c r="R149" s="180"/>
    </row>
    <row r="150" spans="1:18" x14ac:dyDescent="0.3">
      <c r="A150" s="246"/>
      <c r="B150" s="178"/>
      <c r="C150" s="181"/>
      <c r="D150" s="181"/>
      <c r="E150" s="181"/>
      <c r="F150" s="181"/>
      <c r="G150" s="181"/>
      <c r="H150" s="181"/>
      <c r="I150" s="181"/>
      <c r="J150" s="181"/>
      <c r="K150" s="181"/>
      <c r="L150" s="181"/>
      <c r="M150" s="181"/>
      <c r="N150" s="181"/>
      <c r="O150" s="181"/>
      <c r="P150" s="181"/>
      <c r="Q150" s="181"/>
      <c r="R150" s="181"/>
    </row>
    <row r="151" spans="1:18" x14ac:dyDescent="0.3">
      <c r="A151" s="246"/>
      <c r="B151" s="178"/>
      <c r="C151" s="249"/>
      <c r="D151" s="249"/>
      <c r="E151" s="249"/>
      <c r="F151" s="249"/>
      <c r="G151" s="249"/>
      <c r="H151" s="249"/>
      <c r="I151" s="249"/>
      <c r="J151" s="249"/>
      <c r="K151" s="249"/>
      <c r="L151" s="249"/>
      <c r="M151" s="249"/>
      <c r="N151" s="249"/>
      <c r="O151" s="249"/>
      <c r="P151" s="249"/>
      <c r="Q151" s="249"/>
      <c r="R151" s="249"/>
    </row>
    <row r="152" spans="1:18" x14ac:dyDescent="0.3">
      <c r="A152" s="246"/>
      <c r="B152" s="176"/>
      <c r="C152" s="177"/>
      <c r="D152" s="177"/>
      <c r="E152" s="177"/>
      <c r="F152" s="177"/>
      <c r="G152" s="177"/>
      <c r="H152" s="177"/>
      <c r="I152" s="177"/>
      <c r="J152" s="177"/>
      <c r="K152" s="177"/>
      <c r="L152" s="177"/>
      <c r="M152" s="177"/>
      <c r="N152" s="177"/>
      <c r="O152" s="177"/>
      <c r="P152" s="177"/>
      <c r="Q152" s="177"/>
      <c r="R152" s="177"/>
    </row>
    <row r="153" spans="1:18" x14ac:dyDescent="0.3">
      <c r="A153" s="246"/>
      <c r="B153" s="176"/>
      <c r="C153" s="247"/>
      <c r="D153" s="248"/>
      <c r="E153" s="247"/>
      <c r="F153" s="248"/>
      <c r="G153" s="247"/>
      <c r="H153" s="248"/>
      <c r="I153" s="247"/>
      <c r="J153" s="247"/>
      <c r="K153" s="247"/>
      <c r="L153" s="248"/>
      <c r="M153" s="247"/>
      <c r="N153" s="248"/>
      <c r="O153" s="247"/>
      <c r="P153" s="248"/>
      <c r="Q153" s="247"/>
      <c r="R153" s="248"/>
    </row>
    <row r="154" spans="1:18" x14ac:dyDescent="0.3">
      <c r="A154" s="246"/>
      <c r="B154" s="178"/>
      <c r="C154" s="179"/>
      <c r="D154" s="180"/>
      <c r="E154" s="179"/>
      <c r="F154" s="180"/>
      <c r="G154" s="179"/>
      <c r="H154" s="180"/>
      <c r="I154" s="179"/>
      <c r="J154" s="180"/>
      <c r="K154" s="179"/>
      <c r="L154" s="180"/>
      <c r="M154" s="179"/>
      <c r="N154" s="180"/>
      <c r="O154" s="179"/>
      <c r="P154" s="180"/>
      <c r="Q154" s="177"/>
      <c r="R154" s="177"/>
    </row>
    <row r="155" spans="1:18" x14ac:dyDescent="0.3">
      <c r="A155" s="246"/>
      <c r="B155" s="178"/>
      <c r="C155" s="179"/>
      <c r="D155" s="180"/>
      <c r="E155" s="179"/>
      <c r="F155" s="180"/>
      <c r="G155" s="179"/>
      <c r="H155" s="180"/>
      <c r="I155" s="179"/>
      <c r="J155" s="180"/>
      <c r="K155" s="179"/>
      <c r="L155" s="180"/>
      <c r="M155" s="179"/>
      <c r="N155" s="180"/>
      <c r="O155" s="179"/>
      <c r="P155" s="180"/>
      <c r="Q155" s="179"/>
      <c r="R155" s="180"/>
    </row>
    <row r="156" spans="1:18" x14ac:dyDescent="0.3">
      <c r="A156" s="246"/>
      <c r="B156" s="178"/>
      <c r="C156" s="181"/>
      <c r="D156" s="181"/>
      <c r="E156" s="181"/>
      <c r="F156" s="181"/>
      <c r="G156" s="181"/>
      <c r="H156" s="181"/>
      <c r="I156" s="181"/>
      <c r="J156" s="181"/>
      <c r="K156" s="181"/>
      <c r="L156" s="181"/>
      <c r="M156" s="181"/>
      <c r="N156" s="181"/>
      <c r="O156" s="181"/>
      <c r="P156" s="181"/>
      <c r="Q156" s="181"/>
      <c r="R156" s="181"/>
    </row>
    <row r="157" spans="1:18" x14ac:dyDescent="0.3">
      <c r="A157" s="246"/>
      <c r="B157" s="178"/>
      <c r="C157" s="249"/>
      <c r="D157" s="249"/>
      <c r="E157" s="249"/>
      <c r="F157" s="249"/>
      <c r="G157" s="249"/>
      <c r="H157" s="249"/>
      <c r="I157" s="249"/>
      <c r="J157" s="249"/>
      <c r="K157" s="249"/>
      <c r="L157" s="249"/>
      <c r="M157" s="249"/>
      <c r="N157" s="249"/>
      <c r="O157" s="249"/>
      <c r="P157" s="249"/>
      <c r="Q157" s="249"/>
      <c r="R157" s="249"/>
    </row>
  </sheetData>
  <mergeCells count="131">
    <mergeCell ref="Q147:R147"/>
    <mergeCell ref="Q141:R141"/>
    <mergeCell ref="Q132:R132"/>
    <mergeCell ref="Q135:R135"/>
    <mergeCell ref="Q153:R153"/>
    <mergeCell ref="Q139:R139"/>
    <mergeCell ref="Q151:R151"/>
    <mergeCell ref="E145:F145"/>
    <mergeCell ref="G145:H145"/>
    <mergeCell ref="O145:P145"/>
    <mergeCell ref="Q145:R145"/>
    <mergeCell ref="M145:N145"/>
    <mergeCell ref="M147:N147"/>
    <mergeCell ref="M151:N151"/>
    <mergeCell ref="C157:D157"/>
    <mergeCell ref="E157:F157"/>
    <mergeCell ref="G157:H157"/>
    <mergeCell ref="O157:P157"/>
    <mergeCell ref="Q157:R157"/>
    <mergeCell ref="A152:A157"/>
    <mergeCell ref="C153:D153"/>
    <mergeCell ref="E153:F153"/>
    <mergeCell ref="G153:H153"/>
    <mergeCell ref="O153:P153"/>
    <mergeCell ref="I153:J153"/>
    <mergeCell ref="I157:J157"/>
    <mergeCell ref="K153:L153"/>
    <mergeCell ref="K157:L157"/>
    <mergeCell ref="M153:N153"/>
    <mergeCell ref="M157:N157"/>
    <mergeCell ref="A146:A151"/>
    <mergeCell ref="C147:D147"/>
    <mergeCell ref="E147:F147"/>
    <mergeCell ref="G147:H147"/>
    <mergeCell ref="O147:P147"/>
    <mergeCell ref="A140:A145"/>
    <mergeCell ref="C141:D141"/>
    <mergeCell ref="E141:F141"/>
    <mergeCell ref="G141:H141"/>
    <mergeCell ref="O141:P141"/>
    <mergeCell ref="C145:D145"/>
    <mergeCell ref="C151:D151"/>
    <mergeCell ref="E151:F151"/>
    <mergeCell ref="G151:H151"/>
    <mergeCell ref="O151:P151"/>
    <mergeCell ref="I141:J141"/>
    <mergeCell ref="I145:J145"/>
    <mergeCell ref="I147:J147"/>
    <mergeCell ref="I151:J151"/>
    <mergeCell ref="K141:L141"/>
    <mergeCell ref="K145:L145"/>
    <mergeCell ref="K147:L147"/>
    <mergeCell ref="K151:L151"/>
    <mergeCell ref="M141:N141"/>
    <mergeCell ref="A132:A133"/>
    <mergeCell ref="C132:D132"/>
    <mergeCell ref="E132:F132"/>
    <mergeCell ref="G132:H132"/>
    <mergeCell ref="O132:P132"/>
    <mergeCell ref="A134:A139"/>
    <mergeCell ref="C135:D135"/>
    <mergeCell ref="E135:F135"/>
    <mergeCell ref="G135:H135"/>
    <mergeCell ref="O135:P135"/>
    <mergeCell ref="C139:D139"/>
    <mergeCell ref="E139:F139"/>
    <mergeCell ref="G139:H139"/>
    <mergeCell ref="O139:P139"/>
    <mergeCell ref="I132:J132"/>
    <mergeCell ref="M132:N132"/>
    <mergeCell ref="K132:L132"/>
    <mergeCell ref="I135:J135"/>
    <mergeCell ref="I139:J139"/>
    <mergeCell ref="K135:L135"/>
    <mergeCell ref="K139:L139"/>
    <mergeCell ref="M135:N135"/>
    <mergeCell ref="M139:N139"/>
    <mergeCell ref="A96:A127"/>
    <mergeCell ref="B99:B101"/>
    <mergeCell ref="B103:B105"/>
    <mergeCell ref="B115:B117"/>
    <mergeCell ref="C48:E48"/>
    <mergeCell ref="F48:H48"/>
    <mergeCell ref="I48:K48"/>
    <mergeCell ref="A82:A87"/>
    <mergeCell ref="A68:A76"/>
    <mergeCell ref="B119:B121"/>
    <mergeCell ref="B123:B125"/>
    <mergeCell ref="L48:N48"/>
    <mergeCell ref="O48:Q48"/>
    <mergeCell ref="A1:B1"/>
    <mergeCell ref="A2:B2"/>
    <mergeCell ref="A89:A92"/>
    <mergeCell ref="A8:A12"/>
    <mergeCell ref="A4:A6"/>
    <mergeCell ref="A14:A22"/>
    <mergeCell ref="A35:A39"/>
    <mergeCell ref="A41:A44"/>
    <mergeCell ref="A51:A66"/>
    <mergeCell ref="A78:A80"/>
    <mergeCell ref="A48:B48"/>
    <mergeCell ref="A25:B25"/>
    <mergeCell ref="A26:A32"/>
    <mergeCell ref="A24:B24"/>
    <mergeCell ref="A49:B49"/>
    <mergeCell ref="C1:E1"/>
    <mergeCell ref="L1:N1"/>
    <mergeCell ref="I1:K1"/>
    <mergeCell ref="B107:B109"/>
    <mergeCell ref="B111:B113"/>
    <mergeCell ref="F1:H1"/>
    <mergeCell ref="R24:T24"/>
    <mergeCell ref="D130:P130"/>
    <mergeCell ref="C24:E24"/>
    <mergeCell ref="F24:H24"/>
    <mergeCell ref="R48:T48"/>
    <mergeCell ref="D96:E96"/>
    <mergeCell ref="F96:G96"/>
    <mergeCell ref="I24:K24"/>
    <mergeCell ref="L24:N24"/>
    <mergeCell ref="R130:AD130"/>
    <mergeCell ref="O1:Q1"/>
    <mergeCell ref="U1:W1"/>
    <mergeCell ref="O24:Q24"/>
    <mergeCell ref="U24:W24"/>
    <mergeCell ref="U48:W48"/>
    <mergeCell ref="X1:Z1"/>
    <mergeCell ref="X24:Z24"/>
    <mergeCell ref="X48:Z48"/>
    <mergeCell ref="O97:X97"/>
    <mergeCell ref="R1:T1"/>
  </mergeCells>
  <conditionalFormatting sqref="C139:R139 C145:R145 C151:R151 C157:R157">
    <cfRule type="cellIs" dxfId="0" priority="1" operator="lessThan">
      <formula>0</formula>
    </cfRule>
  </conditionalFormatting>
  <printOptions horizontalCentered="1" verticalCentered="1"/>
  <pageMargins left="0.25" right="0.25" top="0.75" bottom="0.75" header="0.3" footer="0.3"/>
  <pageSetup paperSize="9" scale="76"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EA6C-AF96-4ED3-887F-039CDC6F1B0E}">
  <sheetPr>
    <pageSetUpPr fitToPage="1"/>
  </sheetPr>
  <dimension ref="A1:K34"/>
  <sheetViews>
    <sheetView topLeftCell="A12" zoomScale="80" zoomScaleNormal="80" workbookViewId="0">
      <selection activeCell="E21" sqref="E21"/>
    </sheetView>
  </sheetViews>
  <sheetFormatPr baseColWidth="10" defaultColWidth="11.44140625" defaultRowHeight="14.4" x14ac:dyDescent="0.3"/>
  <cols>
    <col min="1" max="1" width="24" customWidth="1"/>
    <col min="2" max="2" width="28.6640625" customWidth="1"/>
    <col min="3" max="3" width="19.44140625" customWidth="1"/>
    <col min="4" max="4" width="22.6640625" customWidth="1"/>
    <col min="5" max="5" width="23.33203125" customWidth="1"/>
    <col min="6" max="6" width="30.33203125" customWidth="1"/>
    <col min="7" max="8" width="16.6640625" customWidth="1"/>
    <col min="9" max="9" width="22.33203125" customWidth="1"/>
    <col min="10" max="10" width="26.6640625" customWidth="1"/>
    <col min="11" max="11" width="17.33203125" customWidth="1"/>
    <col min="12" max="12" width="9.5546875" customWidth="1"/>
  </cols>
  <sheetData>
    <row r="1" spans="1:11" ht="33" x14ac:dyDescent="0.3">
      <c r="A1" s="2" t="s">
        <v>115</v>
      </c>
      <c r="D1" s="3"/>
    </row>
    <row r="3" spans="1:11" ht="23.4" x14ac:dyDescent="0.45">
      <c r="A3" s="4" t="s">
        <v>116</v>
      </c>
      <c r="B3" s="1"/>
      <c r="C3" s="1"/>
      <c r="D3" s="1"/>
      <c r="E3" s="1"/>
      <c r="F3" s="1"/>
      <c r="G3" s="1"/>
      <c r="H3" s="1"/>
    </row>
    <row r="4" spans="1:11" ht="23.4" x14ac:dyDescent="0.45">
      <c r="A4" s="4" t="s">
        <v>117</v>
      </c>
      <c r="B4" s="1"/>
      <c r="C4" s="1"/>
      <c r="D4" s="1"/>
      <c r="E4" s="1"/>
      <c r="F4" s="1"/>
      <c r="G4" s="1"/>
      <c r="H4" s="1"/>
    </row>
    <row r="5" spans="1:11" ht="23.4" x14ac:dyDescent="0.45">
      <c r="A5" s="4" t="s">
        <v>118</v>
      </c>
      <c r="B5" s="1"/>
      <c r="C5" s="1"/>
      <c r="D5" s="1"/>
      <c r="E5" s="1"/>
      <c r="F5" s="1"/>
      <c r="G5" s="1"/>
      <c r="H5" s="1"/>
    </row>
    <row r="6" spans="1:11" ht="21" x14ac:dyDescent="0.4">
      <c r="A6" s="5"/>
    </row>
    <row r="7" spans="1:11" ht="21" x14ac:dyDescent="0.4">
      <c r="A7" s="6" t="s">
        <v>119</v>
      </c>
      <c r="B7" s="7"/>
      <c r="C7" s="8" t="s">
        <v>120</v>
      </c>
      <c r="D7" s="7" t="s">
        <v>121</v>
      </c>
    </row>
    <row r="8" spans="1:11" ht="44.25" customHeight="1" x14ac:dyDescent="0.3">
      <c r="A8" s="9" t="s">
        <v>122</v>
      </c>
      <c r="B8" s="10"/>
      <c r="C8" s="11">
        <v>0.05</v>
      </c>
      <c r="D8" s="256" t="s">
        <v>123</v>
      </c>
      <c r="E8" s="256"/>
      <c r="F8" s="256"/>
      <c r="G8" s="256"/>
      <c r="H8" s="256"/>
      <c r="I8" s="256"/>
      <c r="J8" s="256"/>
      <c r="K8" s="256"/>
    </row>
    <row r="10" spans="1:11" ht="45.75" customHeight="1" x14ac:dyDescent="0.3">
      <c r="A10" s="257" t="s">
        <v>124</v>
      </c>
      <c r="B10" s="257" t="s">
        <v>125</v>
      </c>
      <c r="C10" s="257" t="s">
        <v>126</v>
      </c>
      <c r="D10" s="257"/>
      <c r="E10" s="257" t="s">
        <v>127</v>
      </c>
      <c r="F10" s="257" t="s">
        <v>128</v>
      </c>
      <c r="G10" s="258" t="s">
        <v>129</v>
      </c>
      <c r="H10" s="259"/>
      <c r="I10" s="257" t="s">
        <v>130</v>
      </c>
      <c r="J10" s="257" t="s">
        <v>131</v>
      </c>
      <c r="K10" s="257" t="s">
        <v>132</v>
      </c>
    </row>
    <row r="11" spans="1:11" ht="23.4" x14ac:dyDescent="0.3">
      <c r="A11" s="257"/>
      <c r="B11" s="257"/>
      <c r="C11" s="12" t="s">
        <v>133</v>
      </c>
      <c r="D11" s="12" t="s">
        <v>134</v>
      </c>
      <c r="E11" s="257"/>
      <c r="F11" s="257"/>
      <c r="G11" s="12" t="s">
        <v>133</v>
      </c>
      <c r="H11" s="12" t="s">
        <v>134</v>
      </c>
      <c r="I11" s="257"/>
      <c r="J11" s="257"/>
      <c r="K11" s="257"/>
    </row>
    <row r="12" spans="1:11" ht="23.25" customHeight="1" x14ac:dyDescent="0.45">
      <c r="A12" s="257" t="s">
        <v>135</v>
      </c>
      <c r="B12" s="13" t="s">
        <v>136</v>
      </c>
      <c r="C12" s="14"/>
      <c r="D12" s="14"/>
      <c r="E12" s="15" t="str">
        <f>IF(AND(C12&gt;0,D12&gt;0),(D12-C12)/D12," ")</f>
        <v xml:space="preserve"> </v>
      </c>
      <c r="F12" s="15" t="str">
        <f t="shared" ref="F12:F27" si="0">IF(ISNUMBER(E12),SIGN(E12)*MAX(0,ABS(E12)-$C$8)," ")</f>
        <v xml:space="preserve"> </v>
      </c>
      <c r="G12" s="16"/>
      <c r="H12" s="16"/>
      <c r="I12" s="17">
        <f>IF(AND(G12&gt;=3,H12&gt;=3),1,0)</f>
        <v>0</v>
      </c>
      <c r="J12" s="17">
        <f>I12*SUM(G12:H12)</f>
        <v>0</v>
      </c>
      <c r="K12" s="18">
        <f t="shared" ref="K12:K27" si="1">IF(I12=1,F12*J12/J$28,0)</f>
        <v>0</v>
      </c>
    </row>
    <row r="13" spans="1:11" ht="23.4" x14ac:dyDescent="0.45">
      <c r="A13" s="257"/>
      <c r="B13" s="13" t="s">
        <v>137</v>
      </c>
      <c r="C13" s="14"/>
      <c r="D13" s="14"/>
      <c r="E13" s="15" t="str">
        <f t="shared" ref="E13:E27" si="2">IF(AND(C13&gt;0,D13&gt;0),(D13-C13)/D13," ")</f>
        <v xml:space="preserve"> </v>
      </c>
      <c r="F13" s="15" t="str">
        <f t="shared" si="0"/>
        <v xml:space="preserve"> </v>
      </c>
      <c r="G13" s="16"/>
      <c r="H13" s="16"/>
      <c r="I13" s="17">
        <f t="shared" ref="I13:I27" si="3">IF(AND(G13&gt;=3,H13&gt;=3),1,0)</f>
        <v>0</v>
      </c>
      <c r="J13" s="17">
        <f t="shared" ref="J13:J27" si="4">I13*SUM(G13:H13)</f>
        <v>0</v>
      </c>
      <c r="K13" s="18">
        <f t="shared" si="1"/>
        <v>0</v>
      </c>
    </row>
    <row r="14" spans="1:11" ht="23.4" x14ac:dyDescent="0.45">
      <c r="A14" s="257"/>
      <c r="B14" s="13" t="s">
        <v>138</v>
      </c>
      <c r="C14" s="19"/>
      <c r="D14" s="19"/>
      <c r="E14" s="15" t="str">
        <f t="shared" si="2"/>
        <v xml:space="preserve"> </v>
      </c>
      <c r="F14" s="15" t="str">
        <f t="shared" si="0"/>
        <v xml:space="preserve"> </v>
      </c>
      <c r="G14" s="16"/>
      <c r="H14" s="16"/>
      <c r="I14" s="17">
        <f t="shared" si="3"/>
        <v>0</v>
      </c>
      <c r="J14" s="17">
        <f t="shared" si="4"/>
        <v>0</v>
      </c>
      <c r="K14" s="18">
        <f t="shared" si="1"/>
        <v>0</v>
      </c>
    </row>
    <row r="15" spans="1:11" ht="23.4" x14ac:dyDescent="0.45">
      <c r="A15" s="257"/>
      <c r="B15" s="13" t="s">
        <v>139</v>
      </c>
      <c r="C15" s="19"/>
      <c r="D15" s="19"/>
      <c r="E15" s="15" t="str">
        <f t="shared" si="2"/>
        <v xml:space="preserve"> </v>
      </c>
      <c r="F15" s="15" t="str">
        <f t="shared" si="0"/>
        <v xml:space="preserve"> </v>
      </c>
      <c r="G15" s="16"/>
      <c r="H15" s="16"/>
      <c r="I15" s="17">
        <f t="shared" si="3"/>
        <v>0</v>
      </c>
      <c r="J15" s="17">
        <f t="shared" si="4"/>
        <v>0</v>
      </c>
      <c r="K15" s="18">
        <f t="shared" si="1"/>
        <v>0</v>
      </c>
    </row>
    <row r="16" spans="1:11" ht="23.25" customHeight="1" x14ac:dyDescent="0.45">
      <c r="A16" s="257" t="s">
        <v>140</v>
      </c>
      <c r="B16" s="13" t="s">
        <v>136</v>
      </c>
      <c r="C16" s="14"/>
      <c r="D16" s="14"/>
      <c r="E16" s="15" t="str">
        <f t="shared" si="2"/>
        <v xml:space="preserve"> </v>
      </c>
      <c r="F16" s="15" t="str">
        <f t="shared" si="0"/>
        <v xml:space="preserve"> </v>
      </c>
      <c r="G16" s="16"/>
      <c r="H16" s="16"/>
      <c r="I16" s="17">
        <f t="shared" si="3"/>
        <v>0</v>
      </c>
      <c r="J16" s="17">
        <f t="shared" si="4"/>
        <v>0</v>
      </c>
      <c r="K16" s="18">
        <f t="shared" si="1"/>
        <v>0</v>
      </c>
    </row>
    <row r="17" spans="1:11" ht="23.4" x14ac:dyDescent="0.45">
      <c r="A17" s="257"/>
      <c r="B17" s="13" t="s">
        <v>137</v>
      </c>
      <c r="C17" s="14"/>
      <c r="D17" s="14"/>
      <c r="E17" s="15" t="str">
        <f t="shared" si="2"/>
        <v xml:space="preserve"> </v>
      </c>
      <c r="F17" s="15" t="str">
        <f t="shared" si="0"/>
        <v xml:space="preserve"> </v>
      </c>
      <c r="G17" s="16"/>
      <c r="H17" s="16"/>
      <c r="I17" s="17">
        <f t="shared" si="3"/>
        <v>0</v>
      </c>
      <c r="J17" s="17">
        <f t="shared" si="4"/>
        <v>0</v>
      </c>
      <c r="K17" s="18">
        <f t="shared" si="1"/>
        <v>0</v>
      </c>
    </row>
    <row r="18" spans="1:11" ht="23.4" x14ac:dyDescent="0.45">
      <c r="A18" s="257"/>
      <c r="B18" s="13" t="s">
        <v>138</v>
      </c>
      <c r="C18" s="19"/>
      <c r="D18" s="14"/>
      <c r="E18" s="15" t="str">
        <f t="shared" si="2"/>
        <v xml:space="preserve"> </v>
      </c>
      <c r="F18" s="15" t="str">
        <f t="shared" si="0"/>
        <v xml:space="preserve"> </v>
      </c>
      <c r="G18" s="16"/>
      <c r="H18" s="16"/>
      <c r="I18" s="17">
        <f t="shared" si="3"/>
        <v>0</v>
      </c>
      <c r="J18" s="17">
        <f t="shared" si="4"/>
        <v>0</v>
      </c>
      <c r="K18" s="18">
        <f t="shared" si="1"/>
        <v>0</v>
      </c>
    </row>
    <row r="19" spans="1:11" ht="23.4" x14ac:dyDescent="0.45">
      <c r="A19" s="257"/>
      <c r="B19" s="13" t="s">
        <v>139</v>
      </c>
      <c r="C19" s="19"/>
      <c r="D19" s="19"/>
      <c r="E19" s="15" t="str">
        <f t="shared" si="2"/>
        <v xml:space="preserve"> </v>
      </c>
      <c r="F19" s="15" t="str">
        <f t="shared" si="0"/>
        <v xml:space="preserve"> </v>
      </c>
      <c r="G19" s="16"/>
      <c r="H19" s="16"/>
      <c r="I19" s="17">
        <f t="shared" si="3"/>
        <v>0</v>
      </c>
      <c r="J19" s="17">
        <f t="shared" si="4"/>
        <v>0</v>
      </c>
      <c r="K19" s="18">
        <f t="shared" si="1"/>
        <v>0</v>
      </c>
    </row>
    <row r="20" spans="1:11" ht="23.25" customHeight="1" x14ac:dyDescent="0.45">
      <c r="A20" s="257" t="s">
        <v>141</v>
      </c>
      <c r="B20" s="13" t="s">
        <v>136</v>
      </c>
      <c r="C20" s="14"/>
      <c r="D20" s="14"/>
      <c r="E20" s="15" t="str">
        <f t="shared" si="2"/>
        <v xml:space="preserve"> </v>
      </c>
      <c r="F20" s="15" t="str">
        <f t="shared" si="0"/>
        <v xml:space="preserve"> </v>
      </c>
      <c r="G20" s="16"/>
      <c r="H20" s="16"/>
      <c r="I20" s="17">
        <f t="shared" si="3"/>
        <v>0</v>
      </c>
      <c r="J20" s="17">
        <f t="shared" si="4"/>
        <v>0</v>
      </c>
      <c r="K20" s="18">
        <f>IF(I20=1,F20*J20/J$28,0)</f>
        <v>0</v>
      </c>
    </row>
    <row r="21" spans="1:11" ht="23.4" x14ac:dyDescent="0.45">
      <c r="A21" s="257"/>
      <c r="B21" s="13" t="s">
        <v>137</v>
      </c>
      <c r="C21" s="14"/>
      <c r="D21" s="14"/>
      <c r="E21" s="15" t="str">
        <f t="shared" si="2"/>
        <v xml:space="preserve"> </v>
      </c>
      <c r="F21" s="15" t="str">
        <f t="shared" si="0"/>
        <v xml:space="preserve"> </v>
      </c>
      <c r="G21" s="16"/>
      <c r="H21" s="16"/>
      <c r="I21" s="17">
        <f t="shared" si="3"/>
        <v>0</v>
      </c>
      <c r="J21" s="17">
        <f t="shared" si="4"/>
        <v>0</v>
      </c>
      <c r="K21" s="18">
        <f t="shared" si="1"/>
        <v>0</v>
      </c>
    </row>
    <row r="22" spans="1:11" ht="23.4" x14ac:dyDescent="0.45">
      <c r="A22" s="257"/>
      <c r="B22" s="13" t="s">
        <v>138</v>
      </c>
      <c r="C22" s="19"/>
      <c r="D22" s="19"/>
      <c r="E22" s="15" t="str">
        <f>IF(AND(C22&gt;0,D22&gt;0),(D22-C22)/D22," ")</f>
        <v xml:space="preserve"> </v>
      </c>
      <c r="F22" s="15" t="str">
        <f t="shared" si="0"/>
        <v xml:space="preserve"> </v>
      </c>
      <c r="G22" s="16"/>
      <c r="H22" s="16"/>
      <c r="I22" s="17">
        <f t="shared" si="3"/>
        <v>0</v>
      </c>
      <c r="J22" s="17">
        <f t="shared" si="4"/>
        <v>0</v>
      </c>
      <c r="K22" s="18">
        <f t="shared" si="1"/>
        <v>0</v>
      </c>
    </row>
    <row r="23" spans="1:11" ht="23.4" x14ac:dyDescent="0.45">
      <c r="A23" s="257"/>
      <c r="B23" s="13" t="s">
        <v>139</v>
      </c>
      <c r="C23" s="19"/>
      <c r="D23" s="19"/>
      <c r="E23" s="15" t="str">
        <f t="shared" si="2"/>
        <v xml:space="preserve"> </v>
      </c>
      <c r="F23" s="15" t="str">
        <f t="shared" si="0"/>
        <v xml:space="preserve"> </v>
      </c>
      <c r="G23" s="16"/>
      <c r="H23" s="16"/>
      <c r="I23" s="17">
        <f t="shared" si="3"/>
        <v>0</v>
      </c>
      <c r="J23" s="17">
        <f t="shared" si="4"/>
        <v>0</v>
      </c>
      <c r="K23" s="18">
        <f t="shared" si="1"/>
        <v>0</v>
      </c>
    </row>
    <row r="24" spans="1:11" ht="23.25" customHeight="1" x14ac:dyDescent="0.45">
      <c r="A24" s="257" t="s">
        <v>142</v>
      </c>
      <c r="B24" s="13" t="s">
        <v>136</v>
      </c>
      <c r="C24" s="14"/>
      <c r="D24" s="14"/>
      <c r="E24" s="15" t="str">
        <f t="shared" si="2"/>
        <v xml:space="preserve"> </v>
      </c>
      <c r="F24" s="15" t="str">
        <f t="shared" si="0"/>
        <v xml:space="preserve"> </v>
      </c>
      <c r="G24" s="16"/>
      <c r="H24" s="16"/>
      <c r="I24" s="17">
        <f t="shared" si="3"/>
        <v>0</v>
      </c>
      <c r="J24" s="17">
        <f t="shared" si="4"/>
        <v>0</v>
      </c>
      <c r="K24" s="18">
        <f t="shared" si="1"/>
        <v>0</v>
      </c>
    </row>
    <row r="25" spans="1:11" ht="23.4" x14ac:dyDescent="0.45">
      <c r="A25" s="257"/>
      <c r="B25" s="13" t="s">
        <v>137</v>
      </c>
      <c r="C25" s="14"/>
      <c r="D25" s="14"/>
      <c r="E25" s="15" t="str">
        <f t="shared" si="2"/>
        <v xml:space="preserve"> </v>
      </c>
      <c r="F25" s="15" t="str">
        <f t="shared" si="0"/>
        <v xml:space="preserve"> </v>
      </c>
      <c r="G25" s="16"/>
      <c r="H25" s="16"/>
      <c r="I25" s="17">
        <f t="shared" si="3"/>
        <v>0</v>
      </c>
      <c r="J25" s="17">
        <f t="shared" si="4"/>
        <v>0</v>
      </c>
      <c r="K25" s="18">
        <f t="shared" si="1"/>
        <v>0</v>
      </c>
    </row>
    <row r="26" spans="1:11" ht="23.4" x14ac:dyDescent="0.45">
      <c r="A26" s="257"/>
      <c r="B26" s="13" t="s">
        <v>138</v>
      </c>
      <c r="C26" s="19"/>
      <c r="D26" s="19"/>
      <c r="E26" s="15" t="str">
        <f t="shared" si="2"/>
        <v xml:space="preserve"> </v>
      </c>
      <c r="F26" s="15" t="str">
        <f t="shared" si="0"/>
        <v xml:space="preserve"> </v>
      </c>
      <c r="G26" s="16"/>
      <c r="H26" s="16"/>
      <c r="I26" s="17">
        <f t="shared" si="3"/>
        <v>0</v>
      </c>
      <c r="J26" s="17">
        <f t="shared" si="4"/>
        <v>0</v>
      </c>
      <c r="K26" s="18">
        <f t="shared" si="1"/>
        <v>0</v>
      </c>
    </row>
    <row r="27" spans="1:11" ht="23.4" x14ac:dyDescent="0.45">
      <c r="A27" s="257"/>
      <c r="B27" s="13" t="s">
        <v>139</v>
      </c>
      <c r="C27" s="19"/>
      <c r="D27" s="19"/>
      <c r="E27" s="15" t="str">
        <f t="shared" si="2"/>
        <v xml:space="preserve"> </v>
      </c>
      <c r="F27" s="15" t="str">
        <f t="shared" si="0"/>
        <v xml:space="preserve"> </v>
      </c>
      <c r="G27" s="16"/>
      <c r="H27" s="16"/>
      <c r="I27" s="17">
        <f t="shared" si="3"/>
        <v>0</v>
      </c>
      <c r="J27" s="17">
        <f t="shared" si="4"/>
        <v>0</v>
      </c>
      <c r="K27" s="18">
        <f t="shared" si="1"/>
        <v>0</v>
      </c>
    </row>
    <row r="28" spans="1:11" ht="36.75" customHeight="1" x14ac:dyDescent="0.3">
      <c r="A28" s="260" t="s">
        <v>143</v>
      </c>
      <c r="B28" s="260"/>
      <c r="C28" s="20" t="e">
        <f>SUMPRODUCT(C12:C27,G12:G27)/SUM(G12:G27)</f>
        <v>#DIV/0!</v>
      </c>
      <c r="D28" s="20" t="e">
        <f>SUMPRODUCT(D12:D27,H12:H27)/SUM(H12:H27)</f>
        <v>#DIV/0!</v>
      </c>
      <c r="E28" s="21" t="e">
        <f>IF(AND(C28&gt;0,D28&gt;0),(D28-C28)/D28," ")</f>
        <v>#DIV/0!</v>
      </c>
      <c r="F28" s="22"/>
      <c r="G28" s="254">
        <f>SUM(G12:H27)</f>
        <v>0</v>
      </c>
      <c r="H28" s="255"/>
      <c r="I28" s="22"/>
      <c r="J28" s="22">
        <f>SUM(J12:J27)</f>
        <v>0</v>
      </c>
      <c r="K28" s="23">
        <f>SUM(K12:K27)</f>
        <v>0</v>
      </c>
    </row>
    <row r="30" spans="1:11" s="1" customFormat="1" ht="23.4" x14ac:dyDescent="0.45">
      <c r="A30" s="24" t="s">
        <v>144</v>
      </c>
      <c r="B30" s="24"/>
      <c r="C30" s="24"/>
      <c r="H30" s="24"/>
    </row>
    <row r="31" spans="1:11" s="1" customFormat="1" ht="23.4" x14ac:dyDescent="0.45">
      <c r="A31" s="24"/>
      <c r="H31" s="24"/>
    </row>
    <row r="32" spans="1:11" ht="23.4" x14ac:dyDescent="0.45">
      <c r="A32" s="4" t="s">
        <v>145</v>
      </c>
      <c r="B32" s="25"/>
      <c r="D32" s="26" t="str">
        <f>IF(G28&gt;0,IF(J28&gt;=40%*G28,1,0),"#N/A")</f>
        <v>#N/A</v>
      </c>
      <c r="E32" s="27" t="str">
        <f>IF(D32=1,"Les effectifs valides représentent plus de 40 % des effectifs totaux.",IF(D32=0,"Les effectifs valides représentent moins de 40 % des effectifs totaux."," "))</f>
        <v xml:space="preserve"> </v>
      </c>
      <c r="H32" s="25"/>
    </row>
    <row r="33" spans="1:8" ht="23.4" x14ac:dyDescent="0.45">
      <c r="A33" s="4" t="s">
        <v>146</v>
      </c>
      <c r="B33" s="25"/>
      <c r="D33" s="28" t="str">
        <f>IF(D32=1,ABS(ROUND(100*K28,1)),IF(D32=0,"INCALCULABLE","#N/A"))</f>
        <v>#N/A</v>
      </c>
      <c r="E33" s="27" t="str">
        <f>IF(AND(K28&gt;0,D32=1),"Un écart de rémunération est constaté en faveur des hommes.",IF(AND(K28&lt;0,D32=1),"Un écart de rémunération est constaté en faveur des femmes."," "))</f>
        <v xml:space="preserve"> </v>
      </c>
      <c r="H33" s="25"/>
    </row>
    <row r="34" spans="1:8" ht="23.4" x14ac:dyDescent="0.45">
      <c r="A34" s="4" t="s">
        <v>147</v>
      </c>
      <c r="B34" s="25"/>
      <c r="D34" s="29" t="e">
        <f>VLOOKUP(D33,barèmes!B5:C26,2)</f>
        <v>#N/A</v>
      </c>
    </row>
  </sheetData>
  <mergeCells count="16">
    <mergeCell ref="G28:H28"/>
    <mergeCell ref="D8:K8"/>
    <mergeCell ref="A10:A11"/>
    <mergeCell ref="B10:B11"/>
    <mergeCell ref="C10:D10"/>
    <mergeCell ref="E10:E11"/>
    <mergeCell ref="F10:F11"/>
    <mergeCell ref="G10:H10"/>
    <mergeCell ref="I10:I11"/>
    <mergeCell ref="J10:J11"/>
    <mergeCell ref="K10:K11"/>
    <mergeCell ref="A12:A15"/>
    <mergeCell ref="A16:A19"/>
    <mergeCell ref="A20:A23"/>
    <mergeCell ref="A24:A27"/>
    <mergeCell ref="A28:B28"/>
  </mergeCells>
  <pageMargins left="0.7" right="0.7" top="0.75" bottom="0.75" header="0.3" footer="0.3"/>
  <pageSetup paperSize="9" scale="52"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455F8-ED6C-4404-889D-175A8F12552A}">
  <sheetPr>
    <pageSetUpPr fitToPage="1"/>
  </sheetPr>
  <dimension ref="A1:J24"/>
  <sheetViews>
    <sheetView topLeftCell="A7" zoomScale="80" zoomScaleNormal="80" workbookViewId="0">
      <selection activeCell="F35" sqref="F35"/>
    </sheetView>
  </sheetViews>
  <sheetFormatPr baseColWidth="10" defaultColWidth="11.44140625" defaultRowHeight="14.4" x14ac:dyDescent="0.3"/>
  <cols>
    <col min="1" max="1" width="59.6640625" customWidth="1"/>
    <col min="2" max="2" width="19.44140625" customWidth="1"/>
    <col min="3" max="3" width="17.6640625" customWidth="1"/>
    <col min="4" max="4" width="18" customWidth="1"/>
    <col min="5" max="7" width="16.6640625" customWidth="1"/>
    <col min="8" max="8" width="18.6640625" customWidth="1"/>
    <col min="9" max="10" width="21.33203125" customWidth="1"/>
    <col min="11" max="11" width="9.5546875" customWidth="1"/>
  </cols>
  <sheetData>
    <row r="1" spans="1:10" ht="33" x14ac:dyDescent="0.3">
      <c r="A1" s="2" t="s">
        <v>148</v>
      </c>
      <c r="C1" s="3"/>
    </row>
    <row r="3" spans="1:10" s="1" customFormat="1" ht="21" x14ac:dyDescent="0.4">
      <c r="A3" s="30" t="s">
        <v>116</v>
      </c>
    </row>
    <row r="4" spans="1:10" s="1" customFormat="1" ht="21" x14ac:dyDescent="0.4">
      <c r="A4" s="30" t="s">
        <v>149</v>
      </c>
    </row>
    <row r="5" spans="1:10" s="1" customFormat="1" ht="21" x14ac:dyDescent="0.4">
      <c r="A5" s="30" t="s">
        <v>150</v>
      </c>
    </row>
    <row r="7" spans="1:10" ht="74.25" customHeight="1" x14ac:dyDescent="0.3">
      <c r="A7" s="257"/>
      <c r="B7" s="257" t="s">
        <v>151</v>
      </c>
      <c r="C7" s="257"/>
      <c r="D7" s="258" t="s">
        <v>129</v>
      </c>
      <c r="E7" s="259"/>
      <c r="F7" s="258" t="s">
        <v>152</v>
      </c>
      <c r="G7" s="259"/>
      <c r="H7" s="257" t="s">
        <v>153</v>
      </c>
      <c r="I7" s="257" t="s">
        <v>154</v>
      </c>
      <c r="J7" s="257" t="s">
        <v>155</v>
      </c>
    </row>
    <row r="8" spans="1:10" ht="23.4" x14ac:dyDescent="0.3">
      <c r="A8" s="257"/>
      <c r="B8" s="12" t="s">
        <v>133</v>
      </c>
      <c r="C8" s="12" t="s">
        <v>134</v>
      </c>
      <c r="D8" s="12" t="s">
        <v>133</v>
      </c>
      <c r="E8" s="12" t="s">
        <v>134</v>
      </c>
      <c r="F8" s="12" t="s">
        <v>133</v>
      </c>
      <c r="G8" s="12" t="s">
        <v>134</v>
      </c>
      <c r="H8" s="257"/>
      <c r="I8" s="257"/>
      <c r="J8" s="257"/>
    </row>
    <row r="9" spans="1:10" ht="34.5" customHeight="1" x14ac:dyDescent="0.3">
      <c r="A9" s="31" t="s">
        <v>143</v>
      </c>
      <c r="B9" s="32"/>
      <c r="C9" s="32"/>
      <c r="D9" s="33">
        <f>SUM('1- écart rémunération'!G12:G27)</f>
        <v>0</v>
      </c>
      <c r="E9" s="33">
        <f>SUM('1- écart rémunération'!H12:H27)</f>
        <v>0</v>
      </c>
      <c r="F9" s="34" t="e">
        <f>B9/D9</f>
        <v>#DIV/0!</v>
      </c>
      <c r="G9" s="34" t="e">
        <f>C9/E9</f>
        <v>#DIV/0!</v>
      </c>
      <c r="H9" s="34" t="e">
        <f>G9-F9</f>
        <v>#DIV/0!</v>
      </c>
      <c r="I9" s="35" t="e">
        <f>IF(AND(0&lt;=B9,B9&lt;=D9,0&lt;=C9,C9&lt;=E9),ABS(F9-G9),"#VALEUR!")</f>
        <v>#DIV/0!</v>
      </c>
      <c r="J9" s="36" t="e">
        <f>I9*MIN(D9,E9)</f>
        <v>#DIV/0!</v>
      </c>
    </row>
    <row r="10" spans="1:10" ht="25.5" customHeight="1" x14ac:dyDescent="0.3">
      <c r="A10" s="37" t="s">
        <v>156</v>
      </c>
      <c r="B10" s="37"/>
      <c r="C10" s="37"/>
      <c r="D10" s="37"/>
      <c r="E10" s="37"/>
      <c r="F10" s="37"/>
      <c r="G10" s="37"/>
      <c r="H10" s="37"/>
      <c r="I10" s="38" t="e">
        <f>IF(I9="#VALEUR!","Incohérence dans les nombres de salariés saisis."," ")</f>
        <v>#DIV/0!</v>
      </c>
      <c r="J10" s="37"/>
    </row>
    <row r="11" spans="1:10" ht="23.25" customHeight="1" x14ac:dyDescent="0.45">
      <c r="A11" s="39" t="s">
        <v>157</v>
      </c>
      <c r="B11" s="40"/>
      <c r="C11" s="40"/>
      <c r="D11" s="41"/>
      <c r="E11" s="41"/>
      <c r="F11" s="41"/>
      <c r="G11" s="41"/>
      <c r="H11" s="41"/>
      <c r="I11" s="42"/>
      <c r="J11" s="42"/>
    </row>
    <row r="12" spans="1:10" ht="23.25" customHeight="1" x14ac:dyDescent="0.45">
      <c r="A12" s="39" t="s">
        <v>158</v>
      </c>
      <c r="B12" s="40"/>
      <c r="C12" s="40"/>
      <c r="D12" s="41"/>
      <c r="E12" s="41"/>
      <c r="F12" s="41"/>
      <c r="G12" s="41"/>
      <c r="H12" s="41"/>
      <c r="I12" s="42"/>
      <c r="J12" s="42"/>
    </row>
    <row r="14" spans="1:10" ht="23.4" x14ac:dyDescent="0.45">
      <c r="A14" s="4" t="s">
        <v>145</v>
      </c>
      <c r="D14" s="26" t="str">
        <f>IF(AND(ISBLANK(B9),ISBLANK(C9)),"#N/A",IF(AND(D9&gt;=5,E9&gt;=5,B9+C9&gt;0),1,0))</f>
        <v>#N/A</v>
      </c>
      <c r="E14" s="7" t="str">
        <f>IF(D14=1,"Il y a eu des augmentations et les effectifs comportent au moins 5 femmes et 5 hommes.",IF(OR(D9&lt;5,E9&lt;5),"Les effectifs comprennent moins de 5 femmes ou moins de 5 hommes.",IF(AND(ISBLANK(B9),ISBLANK(C9))," ","Il n'y a pas eu d'augmentations dans l'entreprise.")))</f>
        <v>Les effectifs comprennent moins de 5 femmes ou moins de 5 hommes.</v>
      </c>
      <c r="F14" s="25"/>
      <c r="G14" s="25"/>
      <c r="H14" s="25"/>
    </row>
    <row r="15" spans="1:10" ht="23.4" x14ac:dyDescent="0.45">
      <c r="A15" s="4" t="s">
        <v>159</v>
      </c>
      <c r="D15" s="28" t="str">
        <f>IF(D14=1,ABS(ROUND(100*I9,1)),IF(D14=0,"INCALCULABLE","#N/A"))</f>
        <v>#N/A</v>
      </c>
      <c r="E15" s="7" t="e">
        <f>IF(AND(H9&gt;=0.05%,D14=1),"Un écart de taux d'augmentation est constaté en faveur des hommes.",IF(AND(H9&lt;=-0.05%,D14=1),"Un écart de taux d'augmentation est constaté en faveur des femmes."," "))</f>
        <v>#DIV/0!</v>
      </c>
      <c r="F15" s="25"/>
      <c r="G15" s="25"/>
      <c r="H15" s="25"/>
    </row>
    <row r="16" spans="1:10" ht="23.4" x14ac:dyDescent="0.45">
      <c r="A16" s="4" t="s">
        <v>160</v>
      </c>
      <c r="D16" s="28" t="str">
        <f>IF(D14=1,ABS(ROUND(J9,1)),IF(D14=0,"INCALCULABLE","#N/A"))</f>
        <v>#N/A</v>
      </c>
      <c r="E16" s="261" t="e">
        <v>#DIV/0!</v>
      </c>
      <c r="F16" s="261"/>
      <c r="G16" s="261"/>
      <c r="H16" s="261"/>
      <c r="I16" s="261"/>
      <c r="J16" s="261"/>
    </row>
    <row r="17" spans="1:10" ht="23.4" x14ac:dyDescent="0.45">
      <c r="A17" s="4"/>
      <c r="D17" s="43"/>
      <c r="E17" s="261"/>
      <c r="F17" s="261"/>
      <c r="G17" s="261"/>
      <c r="H17" s="261"/>
      <c r="I17" s="261"/>
      <c r="J17" s="261"/>
    </row>
    <row r="18" spans="1:10" ht="23.4" x14ac:dyDescent="0.45">
      <c r="A18" s="4" t="s">
        <v>161</v>
      </c>
      <c r="D18" s="44" t="e">
        <f>IF('1- écart rémunération'!D32=1,IF(AND('1- écart rémunération'!D34&lt;MAX(barèmes!C5:C26), SIGN(H9)=-SIGN('1- écart rémunération'!K28)),MAX(barèmes!F5:F8),VLOOKUP(D15,barèmes!E5:F8,2)),VLOOKUP(D15,barèmes!E5:F8,2))</f>
        <v>#N/A</v>
      </c>
      <c r="E18" s="7"/>
      <c r="F18" s="25"/>
      <c r="G18" s="25"/>
      <c r="H18" s="25"/>
    </row>
    <row r="19" spans="1:10" ht="23.4" x14ac:dyDescent="0.45">
      <c r="A19" s="4" t="s">
        <v>162</v>
      </c>
      <c r="D19" s="44" t="e">
        <f>IF('1- écart rémunération'!D32=1,IF(AND('1- écart rémunération'!D34&lt;MAX(barèmes!C5:C26), SIGN(H9)=-SIGN('1- écart rémunération'!K28)),MAX(barèmes!F5:F8),VLOOKUP(D16,barèmes!E5:F8,2)),VLOOKUP(D16,barèmes!E5:F8,2))</f>
        <v>#N/A</v>
      </c>
      <c r="E19" s="7"/>
      <c r="F19" s="25"/>
      <c r="G19" s="25"/>
      <c r="H19" s="25"/>
    </row>
    <row r="20" spans="1:10" ht="23.4" x14ac:dyDescent="0.45">
      <c r="A20" s="4" t="s">
        <v>163</v>
      </c>
      <c r="D20" s="29" t="e">
        <f>MAX(D18,D19)</f>
        <v>#N/A</v>
      </c>
      <c r="E20" s="7" t="str">
        <f>IF('1- écart rémunération'!D32=1,IF(AND('1- écart rémunération'!D34&lt;MAX(barèmes!C5:C26), SIGN(H9)=-SIGN('1- écart rémunération'!K28),D15&gt;=0.1),"L'écart d'augmentations réduit l'écart de rémunération. Tous les points sont accordés."," ")," ")</f>
        <v xml:space="preserve"> </v>
      </c>
      <c r="F20" s="25"/>
      <c r="G20" s="25"/>
      <c r="H20" s="25"/>
    </row>
    <row r="24" spans="1:10" x14ac:dyDescent="0.3">
      <c r="B24" s="45"/>
      <c r="C24" s="45"/>
    </row>
  </sheetData>
  <mergeCells count="8">
    <mergeCell ref="J7:J8"/>
    <mergeCell ref="E16:J17"/>
    <mergeCell ref="A7:A8"/>
    <mergeCell ref="B7:C7"/>
    <mergeCell ref="D7:E7"/>
    <mergeCell ref="F7:G7"/>
    <mergeCell ref="H7:H8"/>
    <mergeCell ref="I7:I8"/>
  </mergeCells>
  <pageMargins left="0.7" right="0.7" top="0.75" bottom="0.75" header="0.3" footer="0.3"/>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8FE0-96D8-4910-803F-C39F2CC2DB8C}">
  <sheetPr>
    <pageSetUpPr fitToPage="1"/>
  </sheetPr>
  <dimension ref="A1:M14"/>
  <sheetViews>
    <sheetView zoomScale="80" zoomScaleNormal="80" workbookViewId="0">
      <selection activeCell="F35" sqref="F35"/>
    </sheetView>
  </sheetViews>
  <sheetFormatPr baseColWidth="10" defaultColWidth="11.44140625" defaultRowHeight="14.4" x14ac:dyDescent="0.3"/>
  <cols>
    <col min="1" max="1" width="46.33203125" customWidth="1"/>
    <col min="2" max="3" width="24.5546875" customWidth="1"/>
    <col min="4" max="4" width="19.33203125" customWidth="1"/>
    <col min="5" max="5" width="9.5546875" customWidth="1"/>
  </cols>
  <sheetData>
    <row r="1" spans="1:13" ht="71.25" customHeight="1" x14ac:dyDescent="0.3">
      <c r="A1" s="263" t="s">
        <v>164</v>
      </c>
      <c r="B1" s="264"/>
      <c r="C1" s="264"/>
      <c r="D1" s="264"/>
      <c r="E1" s="264"/>
      <c r="F1" s="264"/>
      <c r="G1" s="264"/>
      <c r="H1" s="264"/>
      <c r="I1" s="264"/>
      <c r="J1" s="264"/>
      <c r="K1" s="264"/>
      <c r="L1" s="264"/>
      <c r="M1" s="264"/>
    </row>
    <row r="3" spans="1:13" s="1" customFormat="1" ht="21" x14ac:dyDescent="0.4">
      <c r="A3" s="30" t="s">
        <v>116</v>
      </c>
    </row>
    <row r="4" spans="1:13" s="1" customFormat="1" ht="21" x14ac:dyDescent="0.4">
      <c r="A4" s="30" t="s">
        <v>149</v>
      </c>
    </row>
    <row r="6" spans="1:13" ht="74.25" customHeight="1" x14ac:dyDescent="0.3">
      <c r="A6" s="257"/>
      <c r="B6" s="257" t="s">
        <v>165</v>
      </c>
      <c r="C6" s="257"/>
      <c r="D6" s="257" t="s">
        <v>166</v>
      </c>
    </row>
    <row r="7" spans="1:13" ht="23.4" x14ac:dyDescent="0.3">
      <c r="A7" s="257"/>
      <c r="B7" s="12" t="s">
        <v>167</v>
      </c>
      <c r="C7" s="12" t="s">
        <v>168</v>
      </c>
      <c r="D7" s="257"/>
    </row>
    <row r="8" spans="1:13" ht="32.25" customHeight="1" x14ac:dyDescent="0.3">
      <c r="A8" s="31" t="s">
        <v>143</v>
      </c>
      <c r="B8" s="46"/>
      <c r="C8" s="46"/>
      <c r="D8" s="47" t="str">
        <f>IF(C12=1, IF(AND(C8&gt;=0,C8&lt;=B8),C8/B8,"ERREUR")," ")</f>
        <v xml:space="preserve"> </v>
      </c>
    </row>
    <row r="9" spans="1:13" ht="129" customHeight="1" x14ac:dyDescent="0.4">
      <c r="A9" s="265" t="s">
        <v>169</v>
      </c>
      <c r="B9" s="266"/>
      <c r="C9" s="266"/>
      <c r="D9" s="266"/>
    </row>
    <row r="10" spans="1:13" ht="51" customHeight="1" x14ac:dyDescent="0.3">
      <c r="A10" s="267" t="s">
        <v>170</v>
      </c>
      <c r="B10" s="268"/>
      <c r="C10" s="268"/>
      <c r="D10" s="268"/>
    </row>
    <row r="12" spans="1:13" ht="23.4" x14ac:dyDescent="0.45">
      <c r="A12" s="4" t="s">
        <v>145</v>
      </c>
      <c r="C12" s="48" t="str">
        <f>IF(ISBLANK(B8),"#N/A",IF(B8&gt;0,1,0))</f>
        <v>#N/A</v>
      </c>
      <c r="D12" s="7" t="str">
        <f>IF(C12=1,"Il y a eu au moins un retour de congé maternité avec augmentation pendant ce congé.",IF(C12=0,"Il n'y a pas eu de retour de congé maternité avec augmentation pendant ce congé."," "))</f>
        <v xml:space="preserve"> </v>
      </c>
      <c r="E12" s="25"/>
    </row>
    <row r="13" spans="1:13" ht="71.25" customHeight="1" x14ac:dyDescent="0.45">
      <c r="A13" s="262" t="s">
        <v>171</v>
      </c>
      <c r="B13" s="262"/>
      <c r="C13" s="28" t="str">
        <f>IF(C12=1,ABS(ROUND(100*D8,1)),IF(C12=0,"INCALCULABLE","#N/A"))</f>
        <v>#N/A</v>
      </c>
      <c r="D13" s="49"/>
      <c r="E13" s="7"/>
    </row>
    <row r="14" spans="1:13" ht="44.25" customHeight="1" x14ac:dyDescent="0.3">
      <c r="A14" s="50" t="s">
        <v>172</v>
      </c>
      <c r="B14" s="51"/>
      <c r="C14" s="52" t="e">
        <f>VLOOKUP(C13,barèmes!H5:I6,2)</f>
        <v>#N/A</v>
      </c>
      <c r="D14" s="256" t="e">
        <f>IF(C14=0,"Les salariés de retour de congé maternité ou d’adoption, durant lequel des augmentations sont intervenues, n’ont pas tous été augmentés. Aucun point n’est accordé.",IF(C14=MAX(barèmes!I5:I6),"Tous les salariés de retour de congé maternité ou d’adoption, durant lequel des augmentations sont intervenues, ont été augmentés. Tous les points sont accordés."," "))</f>
        <v>#N/A</v>
      </c>
      <c r="E14" s="256"/>
      <c r="F14" s="256"/>
      <c r="G14" s="256"/>
      <c r="H14" s="256"/>
      <c r="I14" s="256"/>
      <c r="J14" s="256"/>
      <c r="K14" s="256"/>
      <c r="L14" s="256"/>
      <c r="M14" s="256"/>
    </row>
  </sheetData>
  <mergeCells count="8">
    <mergeCell ref="A13:B13"/>
    <mergeCell ref="D14:M14"/>
    <mergeCell ref="A1:M1"/>
    <mergeCell ref="A6:A7"/>
    <mergeCell ref="B6:C6"/>
    <mergeCell ref="D6:D7"/>
    <mergeCell ref="A9:D9"/>
    <mergeCell ref="A10:D10"/>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2548-F0CF-4A11-91ED-E89008F07DA9}">
  <sheetPr>
    <pageSetUpPr fitToPage="1"/>
  </sheetPr>
  <dimension ref="A1:E12"/>
  <sheetViews>
    <sheetView zoomScale="80" zoomScaleNormal="80" workbookViewId="0">
      <selection activeCell="F35" sqref="F35"/>
    </sheetView>
  </sheetViews>
  <sheetFormatPr baseColWidth="10" defaultColWidth="11.44140625" defaultRowHeight="14.4" x14ac:dyDescent="0.3"/>
  <cols>
    <col min="1" max="1" width="46.33203125" customWidth="1"/>
    <col min="2" max="4" width="18.33203125" customWidth="1"/>
    <col min="5" max="5" width="26.6640625" customWidth="1"/>
    <col min="6" max="6" width="9.5546875" customWidth="1"/>
  </cols>
  <sheetData>
    <row r="1" spans="1:5" ht="33" x14ac:dyDescent="0.3">
      <c r="A1" s="2" t="s">
        <v>173</v>
      </c>
      <c r="C1" s="3"/>
      <c r="D1" s="3"/>
    </row>
    <row r="3" spans="1:5" s="1" customFormat="1" ht="21" x14ac:dyDescent="0.4">
      <c r="A3" s="30" t="s">
        <v>116</v>
      </c>
    </row>
    <row r="4" spans="1:5" s="1" customFormat="1" ht="21" x14ac:dyDescent="0.4">
      <c r="A4" s="30" t="s">
        <v>149</v>
      </c>
    </row>
    <row r="6" spans="1:5" ht="74.25" customHeight="1" x14ac:dyDescent="0.3">
      <c r="A6" s="257"/>
      <c r="B6" s="258" t="s">
        <v>174</v>
      </c>
      <c r="C6" s="269"/>
      <c r="D6" s="259"/>
      <c r="E6" s="257" t="s">
        <v>175</v>
      </c>
    </row>
    <row r="7" spans="1:5" ht="23.4" x14ac:dyDescent="0.3">
      <c r="A7" s="257"/>
      <c r="B7" s="12" t="s">
        <v>133</v>
      </c>
      <c r="C7" s="12" t="s">
        <v>134</v>
      </c>
      <c r="D7" s="12" t="s">
        <v>176</v>
      </c>
      <c r="E7" s="257"/>
    </row>
    <row r="8" spans="1:5" ht="45" customHeight="1" x14ac:dyDescent="0.3">
      <c r="A8" s="31" t="s">
        <v>143</v>
      </c>
      <c r="B8" s="46"/>
      <c r="C8" s="46"/>
      <c r="D8" s="53">
        <f>B8+C8</f>
        <v>0</v>
      </c>
      <c r="E8" s="54" t="str">
        <f>IF(D8=10,MIN(B8,C8),"TOTAL différent de 10")</f>
        <v>TOTAL différent de 10</v>
      </c>
    </row>
    <row r="9" spans="1:5" ht="23.25" customHeight="1" x14ac:dyDescent="0.45">
      <c r="A9" s="39" t="s">
        <v>177</v>
      </c>
      <c r="B9" s="40"/>
      <c r="C9" s="40"/>
      <c r="D9" s="40"/>
      <c r="E9" s="42"/>
    </row>
    <row r="11" spans="1:5" ht="68.25" customHeight="1" x14ac:dyDescent="0.45">
      <c r="A11" s="262" t="s">
        <v>178</v>
      </c>
      <c r="B11" s="264"/>
      <c r="C11" s="55" t="str">
        <f>E8</f>
        <v>TOTAL différent de 10</v>
      </c>
      <c r="D11" s="7" t="str">
        <f>IF(D8=10,IF(B8&gt;C8,"Les hommes sont sous-représentés parmi les salariés les mieux rémunérés.",IF(C8&gt;B8,"Les femmes sont sous-représentées parmi les salariés les mieux rémunérés.","Les hommes et les femmes sont à parité parmi les salariés les mieux rémunérés."))," ")</f>
        <v xml:space="preserve"> </v>
      </c>
    </row>
    <row r="12" spans="1:5" ht="23.4" x14ac:dyDescent="0.45">
      <c r="A12" s="4" t="s">
        <v>179</v>
      </c>
      <c r="C12" s="56" t="e">
        <f>VLOOKUP(C11,barèmes!K5:L7,2)</f>
        <v>#N/A</v>
      </c>
    </row>
  </sheetData>
  <mergeCells count="4">
    <mergeCell ref="A6:A7"/>
    <mergeCell ref="B6:D6"/>
    <mergeCell ref="E6:E7"/>
    <mergeCell ref="A11:B11"/>
  </mergeCells>
  <pageMargins left="0.7" right="0.7" top="0.75" bottom="0.75" header="0.3" footer="0.3"/>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099A-7B76-402D-A1E3-396871E07E6E}">
  <sheetPr>
    <pageSetUpPr fitToPage="1"/>
  </sheetPr>
  <dimension ref="A1:F12"/>
  <sheetViews>
    <sheetView zoomScale="80" zoomScaleNormal="80" workbookViewId="0">
      <selection activeCell="F35" sqref="F35"/>
    </sheetView>
  </sheetViews>
  <sheetFormatPr baseColWidth="10" defaultColWidth="11.44140625" defaultRowHeight="14.4" x14ac:dyDescent="0.3"/>
  <cols>
    <col min="1" max="1" width="48.5546875" customWidth="1"/>
    <col min="2" max="2" width="20.6640625" customWidth="1"/>
    <col min="3" max="3" width="27.5546875" customWidth="1"/>
    <col min="4" max="4" width="28.33203125" customWidth="1"/>
    <col min="5" max="5" width="27.6640625" customWidth="1"/>
    <col min="6" max="6" width="30.6640625" customWidth="1"/>
  </cols>
  <sheetData>
    <row r="1" spans="1:6" ht="35.4" x14ac:dyDescent="0.3">
      <c r="A1" s="57" t="s">
        <v>180</v>
      </c>
    </row>
    <row r="3" spans="1:6" s="1" customFormat="1" ht="23.4" x14ac:dyDescent="0.45">
      <c r="A3" s="4" t="s">
        <v>181</v>
      </c>
      <c r="B3" s="24"/>
    </row>
    <row r="5" spans="1:6" ht="59.25" customHeight="1" thickBot="1" x14ac:dyDescent="0.35">
      <c r="A5" s="58"/>
      <c r="B5" s="59" t="s">
        <v>182</v>
      </c>
      <c r="C5" s="59" t="s">
        <v>183</v>
      </c>
      <c r="D5" s="59" t="s">
        <v>184</v>
      </c>
      <c r="E5" s="59" t="s">
        <v>185</v>
      </c>
      <c r="F5" s="59" t="s">
        <v>186</v>
      </c>
    </row>
    <row r="6" spans="1:6" ht="50.1" customHeight="1" thickTop="1" thickBot="1" x14ac:dyDescent="0.35">
      <c r="A6" s="60" t="s">
        <v>187</v>
      </c>
      <c r="B6" s="61" t="str">
        <f>'1- écart rémunération'!D32</f>
        <v>#N/A</v>
      </c>
      <c r="C6" s="62" t="str">
        <f>'1- écart rémunération'!D33</f>
        <v>#N/A</v>
      </c>
      <c r="D6" s="61" t="str">
        <f>IF(B6=1,'1- écart rémunération'!D34," ")</f>
        <v xml:space="preserve"> </v>
      </c>
      <c r="E6" s="63">
        <v>40</v>
      </c>
      <c r="F6" s="63" t="e">
        <f>B6*E6</f>
        <v>#VALUE!</v>
      </c>
    </row>
    <row r="7" spans="1:6" ht="56.25" customHeight="1" thickBot="1" x14ac:dyDescent="0.35">
      <c r="A7" s="64" t="s">
        <v>188</v>
      </c>
      <c r="B7" s="65" t="str">
        <f>'2- écart augmentations'!D14</f>
        <v>#N/A</v>
      </c>
      <c r="C7" s="66" t="str">
        <f>IF(B7=1,MIN('2- écart augmentations'!D15,'2- écart augmentations'!D16),IF(B7=0,"INCALCULABLE","#N/A"))</f>
        <v>#N/A</v>
      </c>
      <c r="D7" s="65" t="str">
        <f>IF(B7=1,'2- écart augmentations'!D20," ")</f>
        <v xml:space="preserve"> </v>
      </c>
      <c r="E7" s="67">
        <v>35</v>
      </c>
      <c r="F7" s="67" t="e">
        <f t="shared" ref="F7:F9" si="0">B7*E7</f>
        <v>#VALUE!</v>
      </c>
    </row>
    <row r="8" spans="1:6" ht="50.1" customHeight="1" thickBot="1" x14ac:dyDescent="0.35">
      <c r="A8" s="64" t="s">
        <v>189</v>
      </c>
      <c r="B8" s="65" t="str">
        <f>'3- AI maternité'!C12</f>
        <v>#N/A</v>
      </c>
      <c r="C8" s="68" t="str">
        <f>'3- AI maternité'!C13</f>
        <v>#N/A</v>
      </c>
      <c r="D8" s="68" t="str">
        <f>IF(B8=1,'3- AI maternité'!C14," ")</f>
        <v xml:space="preserve"> </v>
      </c>
      <c r="E8" s="67">
        <v>15</v>
      </c>
      <c r="F8" s="67" t="e">
        <f t="shared" si="0"/>
        <v>#VALUE!</v>
      </c>
    </row>
    <row r="9" spans="1:6" ht="60.75" customHeight="1" x14ac:dyDescent="0.3">
      <c r="A9" s="69" t="s">
        <v>173</v>
      </c>
      <c r="B9" s="70">
        <v>1</v>
      </c>
      <c r="C9" s="70" t="str">
        <f>'4- 10 + hautes rému'!C11</f>
        <v>TOTAL différent de 10</v>
      </c>
      <c r="D9" s="70" t="e">
        <f>IF(B9=1,'4- 10 + hautes rému'!C12," ")</f>
        <v>#N/A</v>
      </c>
      <c r="E9" s="71">
        <v>10</v>
      </c>
      <c r="F9" s="71">
        <f t="shared" si="0"/>
        <v>10</v>
      </c>
    </row>
    <row r="10" spans="1:6" ht="45" customHeight="1" x14ac:dyDescent="0.3">
      <c r="A10" s="72" t="s">
        <v>190</v>
      </c>
      <c r="B10" s="73"/>
      <c r="C10" s="73"/>
      <c r="D10" s="74" t="e">
        <f>SUM(D6:D9)</f>
        <v>#N/A</v>
      </c>
      <c r="E10" s="75"/>
      <c r="F10" s="75" t="e">
        <f>SUM(F6:F9)</f>
        <v>#VALUE!</v>
      </c>
    </row>
    <row r="11" spans="1:6" ht="45" customHeight="1" x14ac:dyDescent="0.3">
      <c r="A11" s="76" t="s">
        <v>191</v>
      </c>
      <c r="B11" s="77"/>
      <c r="C11" s="77"/>
      <c r="D11" s="78" t="e">
        <f>IF(F10&gt;=75,D10*100/F10,"INCALCULABLE")</f>
        <v>#VALUE!</v>
      </c>
      <c r="E11" s="79"/>
      <c r="F11" s="79">
        <v>100</v>
      </c>
    </row>
    <row r="12" spans="1:6" ht="21" x14ac:dyDescent="0.4">
      <c r="A12" s="7" t="e">
        <f>IF(F10&lt;75,"L'index est incalculable car le nombre de points maximum des indicateurs calculables est inférieur à 75.",IF(AND(F10&gt;=75,F10&lt;100),"Le total des indicateurs calculables est ramené sur 100 points en appliquant la règle de la proportionnalité."," "))</f>
        <v>#VALUE!</v>
      </c>
    </row>
  </sheetData>
  <pageMargins left="0.7" right="0.7" top="0.75" bottom="0.75" header="0.3" footer="0.3"/>
  <pageSetup paperSize="9"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48534-D134-422B-91A3-344742F68C96}">
  <dimension ref="B2:L29"/>
  <sheetViews>
    <sheetView workbookViewId="0">
      <selection activeCell="F35" sqref="F35"/>
    </sheetView>
  </sheetViews>
  <sheetFormatPr baseColWidth="10" defaultColWidth="11.44140625" defaultRowHeight="14.4" x14ac:dyDescent="0.3"/>
  <cols>
    <col min="1" max="1" width="4.33203125" customWidth="1"/>
    <col min="2" max="3" width="13.6640625" customWidth="1"/>
    <col min="4" max="4" width="4.33203125" customWidth="1"/>
    <col min="5" max="6" width="13.6640625" customWidth="1"/>
    <col min="7" max="7" width="4.33203125" customWidth="1"/>
    <col min="8" max="9" width="15.5546875" customWidth="1"/>
    <col min="10" max="10" width="4.33203125" customWidth="1"/>
    <col min="11" max="12" width="15.5546875" customWidth="1"/>
  </cols>
  <sheetData>
    <row r="2" spans="2:12" ht="21" x14ac:dyDescent="0.4">
      <c r="B2" s="6" t="s">
        <v>192</v>
      </c>
    </row>
    <row r="3" spans="2:12" ht="81.75" customHeight="1" x14ac:dyDescent="0.3">
      <c r="B3" s="270" t="s">
        <v>193</v>
      </c>
      <c r="C3" s="270"/>
      <c r="E3" s="270" t="s">
        <v>194</v>
      </c>
      <c r="F3" s="270"/>
      <c r="H3" s="270" t="s">
        <v>195</v>
      </c>
      <c r="I3" s="270"/>
      <c r="K3" s="270" t="s">
        <v>196</v>
      </c>
      <c r="L3" s="270"/>
    </row>
    <row r="4" spans="2:12" x14ac:dyDescent="0.3">
      <c r="B4" t="s">
        <v>197</v>
      </c>
      <c r="C4" t="s">
        <v>198</v>
      </c>
      <c r="E4" t="s">
        <v>197</v>
      </c>
      <c r="F4" t="s">
        <v>198</v>
      </c>
      <c r="H4" t="s">
        <v>197</v>
      </c>
      <c r="I4" t="s">
        <v>198</v>
      </c>
      <c r="K4" t="s">
        <v>197</v>
      </c>
      <c r="L4" t="s">
        <v>198</v>
      </c>
    </row>
    <row r="5" spans="2:12" x14ac:dyDescent="0.3">
      <c r="B5" s="80">
        <v>0</v>
      </c>
      <c r="C5">
        <v>40</v>
      </c>
      <c r="E5" s="80">
        <v>0</v>
      </c>
      <c r="F5">
        <v>35</v>
      </c>
      <c r="H5" s="80">
        <v>0</v>
      </c>
      <c r="I5">
        <v>0</v>
      </c>
      <c r="K5" s="81">
        <v>0</v>
      </c>
      <c r="L5">
        <v>0</v>
      </c>
    </row>
    <row r="6" spans="2:12" x14ac:dyDescent="0.3">
      <c r="B6" s="80">
        <v>0.1</v>
      </c>
      <c r="C6">
        <v>39</v>
      </c>
      <c r="E6" s="80">
        <v>2.1</v>
      </c>
      <c r="F6">
        <v>25</v>
      </c>
      <c r="H6" s="80">
        <v>100</v>
      </c>
      <c r="I6">
        <v>15</v>
      </c>
      <c r="K6" s="81">
        <v>2</v>
      </c>
      <c r="L6">
        <v>5</v>
      </c>
    </row>
    <row r="7" spans="2:12" x14ac:dyDescent="0.3">
      <c r="B7" s="80">
        <f>B6+1</f>
        <v>1.1000000000000001</v>
      </c>
      <c r="C7">
        <v>38</v>
      </c>
      <c r="E7" s="80">
        <v>5.0999999999999996</v>
      </c>
      <c r="F7">
        <v>15</v>
      </c>
      <c r="K7" s="81">
        <v>4</v>
      </c>
      <c r="L7">
        <v>10</v>
      </c>
    </row>
    <row r="8" spans="2:12" x14ac:dyDescent="0.3">
      <c r="B8" s="80">
        <f t="shared" ref="B8:B26" si="0">B7+1</f>
        <v>2.1</v>
      </c>
      <c r="C8">
        <v>37</v>
      </c>
      <c r="E8" s="80">
        <v>10.1</v>
      </c>
      <c r="F8">
        <v>0</v>
      </c>
      <c r="K8" s="81"/>
    </row>
    <row r="9" spans="2:12" x14ac:dyDescent="0.3">
      <c r="B9" s="80">
        <f t="shared" si="0"/>
        <v>3.1</v>
      </c>
      <c r="C9">
        <v>36</v>
      </c>
      <c r="E9" s="80"/>
    </row>
    <row r="10" spans="2:12" x14ac:dyDescent="0.3">
      <c r="B10" s="80">
        <f t="shared" si="0"/>
        <v>4.0999999999999996</v>
      </c>
      <c r="C10">
        <v>35</v>
      </c>
      <c r="E10" s="80"/>
    </row>
    <row r="11" spans="2:12" x14ac:dyDescent="0.3">
      <c r="B11" s="80">
        <f t="shared" si="0"/>
        <v>5.0999999999999996</v>
      </c>
      <c r="C11">
        <v>34</v>
      </c>
      <c r="E11" s="80"/>
    </row>
    <row r="12" spans="2:12" x14ac:dyDescent="0.3">
      <c r="B12" s="80">
        <f t="shared" si="0"/>
        <v>6.1</v>
      </c>
      <c r="C12">
        <v>33</v>
      </c>
      <c r="E12" s="80"/>
    </row>
    <row r="13" spans="2:12" x14ac:dyDescent="0.3">
      <c r="B13" s="80">
        <f t="shared" si="0"/>
        <v>7.1</v>
      </c>
      <c r="C13">
        <v>31</v>
      </c>
      <c r="E13" s="80"/>
    </row>
    <row r="14" spans="2:12" x14ac:dyDescent="0.3">
      <c r="B14" s="80">
        <f t="shared" si="0"/>
        <v>8.1</v>
      </c>
      <c r="C14">
        <v>29</v>
      </c>
      <c r="E14" s="80"/>
    </row>
    <row r="15" spans="2:12" x14ac:dyDescent="0.3">
      <c r="B15" s="80">
        <f t="shared" si="0"/>
        <v>9.1</v>
      </c>
      <c r="C15">
        <v>27</v>
      </c>
      <c r="E15" s="80"/>
    </row>
    <row r="16" spans="2:12" x14ac:dyDescent="0.3">
      <c r="B16" s="80">
        <f t="shared" si="0"/>
        <v>10.1</v>
      </c>
      <c r="C16">
        <v>25</v>
      </c>
      <c r="E16" s="80"/>
    </row>
    <row r="17" spans="2:5" x14ac:dyDescent="0.3">
      <c r="B17" s="80">
        <f t="shared" si="0"/>
        <v>11.1</v>
      </c>
      <c r="C17">
        <v>23</v>
      </c>
      <c r="E17" s="80"/>
    </row>
    <row r="18" spans="2:5" x14ac:dyDescent="0.3">
      <c r="B18" s="80">
        <f t="shared" si="0"/>
        <v>12.1</v>
      </c>
      <c r="C18">
        <v>21</v>
      </c>
      <c r="E18" s="80"/>
    </row>
    <row r="19" spans="2:5" x14ac:dyDescent="0.3">
      <c r="B19" s="80">
        <f t="shared" si="0"/>
        <v>13.1</v>
      </c>
      <c r="C19">
        <v>19</v>
      </c>
      <c r="E19" s="80"/>
    </row>
    <row r="20" spans="2:5" x14ac:dyDescent="0.3">
      <c r="B20" s="80">
        <f t="shared" si="0"/>
        <v>14.1</v>
      </c>
      <c r="C20">
        <v>17</v>
      </c>
      <c r="E20" s="80"/>
    </row>
    <row r="21" spans="2:5" x14ac:dyDescent="0.3">
      <c r="B21" s="80">
        <f t="shared" si="0"/>
        <v>15.1</v>
      </c>
      <c r="C21">
        <v>14</v>
      </c>
      <c r="E21" s="80"/>
    </row>
    <row r="22" spans="2:5" x14ac:dyDescent="0.3">
      <c r="B22" s="80">
        <f t="shared" si="0"/>
        <v>16.100000000000001</v>
      </c>
      <c r="C22">
        <v>11</v>
      </c>
      <c r="E22" s="80"/>
    </row>
    <row r="23" spans="2:5" x14ac:dyDescent="0.3">
      <c r="B23" s="80">
        <f t="shared" si="0"/>
        <v>17.100000000000001</v>
      </c>
      <c r="C23">
        <v>8</v>
      </c>
      <c r="E23" s="80"/>
    </row>
    <row r="24" spans="2:5" x14ac:dyDescent="0.3">
      <c r="B24" s="80">
        <f t="shared" si="0"/>
        <v>18.100000000000001</v>
      </c>
      <c r="C24">
        <v>5</v>
      </c>
      <c r="E24" s="80"/>
    </row>
    <row r="25" spans="2:5" x14ac:dyDescent="0.3">
      <c r="B25" s="80">
        <f t="shared" si="0"/>
        <v>19.100000000000001</v>
      </c>
      <c r="C25">
        <v>2</v>
      </c>
      <c r="E25" s="80"/>
    </row>
    <row r="26" spans="2:5" x14ac:dyDescent="0.3">
      <c r="B26" s="80">
        <f t="shared" si="0"/>
        <v>20.100000000000001</v>
      </c>
      <c r="C26">
        <v>0</v>
      </c>
    </row>
    <row r="27" spans="2:5" x14ac:dyDescent="0.3">
      <c r="B27" s="82"/>
    </row>
    <row r="28" spans="2:5" x14ac:dyDescent="0.3">
      <c r="B28" s="82"/>
    </row>
    <row r="29" spans="2:5" x14ac:dyDescent="0.3">
      <c r="B29" s="82"/>
    </row>
  </sheetData>
  <mergeCells count="4">
    <mergeCell ref="B3:C3"/>
    <mergeCell ref="E3:F3"/>
    <mergeCell ref="H3:I3"/>
    <mergeCell ref="K3:L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e685436-327e-415b-b06d-9a0f2bb5655f" xsi:nil="true"/>
    <lcf76f155ced4ddcb4097134ff3c332f xmlns="8d0b0ac5-0d1c-41d9-94b4-e86f374842b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A735923CCB544A8FC22400479B6F60" ma:contentTypeVersion="19" ma:contentTypeDescription="Crée un document." ma:contentTypeScope="" ma:versionID="f55a5ed6f4ff2fb4a9ab8536349dfe53">
  <xsd:schema xmlns:xsd="http://www.w3.org/2001/XMLSchema" xmlns:xs="http://www.w3.org/2001/XMLSchema" xmlns:p="http://schemas.microsoft.com/office/2006/metadata/properties" xmlns:ns2="8d0b0ac5-0d1c-41d9-94b4-e86f374842b7" xmlns:ns3="ce685436-327e-415b-b06d-9a0f2bb5655f" targetNamespace="http://schemas.microsoft.com/office/2006/metadata/properties" ma:root="true" ma:fieldsID="a645a60a38bd425b8a6ff12c610c8855" ns2:_="" ns3:_="">
    <xsd:import namespace="8d0b0ac5-0d1c-41d9-94b4-e86f374842b7"/>
    <xsd:import namespace="ce685436-327e-415b-b06d-9a0f2bb5655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b0ac5-0d1c-41d9-94b4-e86f374842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bf61e71-71de-474e-85fa-8e7095b4be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685436-327e-415b-b06d-9a0f2bb5655f"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8dfca8e-a50c-4c5a-b2bd-3eaad65dc888}" ma:internalName="TaxCatchAll" ma:showField="CatchAllData" ma:web="ce685436-327e-415b-b06d-9a0f2bb565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EB81F4-024B-49D7-8CDA-98468F4810F7}">
  <ds:schemaRefs>
    <ds:schemaRef ds:uri="http://schemas.microsoft.com/sharepoint/v3/contenttype/forms"/>
  </ds:schemaRefs>
</ds:datastoreItem>
</file>

<file path=customXml/itemProps2.xml><?xml version="1.0" encoding="utf-8"?>
<ds:datastoreItem xmlns:ds="http://schemas.openxmlformats.org/officeDocument/2006/customXml" ds:itemID="{E2038F98-84E9-4CE4-9703-08454F1C3975}">
  <ds:schemaRefs>
    <ds:schemaRef ds:uri="http://schemas.microsoft.com/office/2006/metadata/properties"/>
    <ds:schemaRef ds:uri="http://schemas.microsoft.com/office/infopath/2007/PartnerControls"/>
    <ds:schemaRef ds:uri="eb4c67a9-1f5a-4a6e-8828-1defd2f754a1"/>
    <ds:schemaRef ds:uri="9716835b-fd81-40cf-bde7-356dde6b2974"/>
  </ds:schemaRefs>
</ds:datastoreItem>
</file>

<file path=customXml/itemProps3.xml><?xml version="1.0" encoding="utf-8"?>
<ds:datastoreItem xmlns:ds="http://schemas.openxmlformats.org/officeDocument/2006/customXml" ds:itemID="{E28CD0E1-CA32-49E6-B0B9-033AFF75D9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Introduction - Article R2312-8</vt:lpstr>
      <vt:lpstr>BDESE (article R2312-8 CT)</vt:lpstr>
      <vt:lpstr>1- écart rémunération</vt:lpstr>
      <vt:lpstr>2- écart augmentations</vt:lpstr>
      <vt:lpstr>3- AI maternité</vt:lpstr>
      <vt:lpstr>4- 10 + hautes rému</vt:lpstr>
      <vt:lpstr>index</vt:lpstr>
      <vt:lpstr>barèmes</vt:lpstr>
      <vt:lpstr>'1- écart rémunération'!Zone_d_impression</vt:lpstr>
      <vt:lpstr>'2- écart augmentations'!Zone_d_impression</vt:lpstr>
      <vt:lpstr>'3- AI maternité'!Zone_d_impression</vt:lpstr>
      <vt:lpstr>'4- 10 + hautes rému'!Zone_d_impression</vt:lpstr>
      <vt:lpstr>barèmes!Zone_d_impression</vt:lpstr>
      <vt:lpstr>'BDESE (article R2312-8 CT)'!Zone_d_impression</vt:lpstr>
      <vt:lpstr>index!Zone_d_impression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Fete</dc:creator>
  <cp:keywords/>
  <dc:description/>
  <cp:lastModifiedBy>Stefan NIKOLIC</cp:lastModifiedBy>
  <cp:revision/>
  <dcterms:created xsi:type="dcterms:W3CDTF">2017-06-15T16:05:09Z</dcterms:created>
  <dcterms:modified xsi:type="dcterms:W3CDTF">2026-06-09T14:05:55Z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0x01010040A735923CCB544A8FC22400479B6F60</vt:lpwstr>
  </property>
  <property fmtid="{D5CDD505-2E9C-101B-9397-08002B2CF9AE}" pid="3" name="Order">
    <vt:r8>666300</vt:r8>
  </property>
  <property fmtid="{D5CDD505-2E9C-101B-9397-08002B2CF9AE}" pid="4" name="ComplianceAssetId">
    <vt:lpwstr/>
  </property>
  <property fmtid="{D5CDD505-2E9C-101B-9397-08002B2CF9AE}" pid="5" name="MediaServiceImageTags">
    <vt:lpwstr/>
  </property>
</Properties>
</file>