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feteegalite-my.sharepoint.com/personal/s_nikolic_feteegalite_onmicrosoft_com/Documents/Bureau/OUTILS EGALITE/Pilier 2 - Diagnostic et indicateurs chiffrés/"/>
    </mc:Choice>
  </mc:AlternateContent>
  <xr:revisionPtr revIDLastSave="883" documentId="13_ncr:1_{644001DB-0B1F-4836-BD89-5E31AD779782}" xr6:coauthVersionLast="47" xr6:coauthVersionMax="47" xr10:uidLastSave="{B3DF099C-8468-4322-8DD0-E8083F1BDA24}"/>
  <bookViews>
    <workbookView xWindow="-28920" yWindow="1050" windowWidth="29040" windowHeight="15720" tabRatio="871" xr2:uid="{00000000-000D-0000-FFFF-FFFF00000000}"/>
  </bookViews>
  <sheets>
    <sheet name="Entreprise&gt;=300 Contenu légal" sheetId="89" r:id="rId1"/>
    <sheet name="Répartition de l'effectif" sheetId="2" r:id="rId2"/>
    <sheet name="Embauches et Départs" sheetId="9" r:id="rId3"/>
    <sheet name="Positions et promotions" sheetId="61" r:id="rId4"/>
    <sheet name="Ancienneté et Âge" sheetId="80" r:id="rId5"/>
    <sheet name="Rémunération effective" sheetId="14" r:id="rId6"/>
    <sheet name="Formation" sheetId="17" r:id="rId7"/>
    <sheet name="Conditions de travail, santé et" sheetId="50" r:id="rId8"/>
    <sheet name="Articulation vie pro et vie fam" sheetId="91" r:id="rId9"/>
    <sheet name="1- écart rémunération" sheetId="82" r:id="rId10"/>
    <sheet name="2- écart augmentations" sheetId="83" r:id="rId11"/>
    <sheet name="3- AI maternité" sheetId="84" r:id="rId12"/>
    <sheet name="4- 10 + hautes rému" sheetId="85" r:id="rId13"/>
    <sheet name="index" sheetId="86" r:id="rId14"/>
    <sheet name="barèmes" sheetId="87" r:id="rId15"/>
  </sheets>
  <externalReferences>
    <externalReference r:id="rId16"/>
    <externalReference r:id="rId17"/>
    <externalReference r:id="rId18"/>
  </externalReferences>
  <definedNames>
    <definedName name="ALIM_AN" localSheetId="4">[1]Indica!$K$2</definedName>
    <definedName name="ALIM_AN">[1]Indica!$K$2</definedName>
    <definedName name="EFFECTIF1" localSheetId="4">'[2]Contrat, Temps et Organisation'!$V$14</definedName>
    <definedName name="EFFECTIF1">'Répartition de l''effectif'!$G$43</definedName>
    <definedName name="hjhhh">[3]Source!$D$1792</definedName>
    <definedName name="i51811F001" localSheetId="4">[1]Source!$D$1720</definedName>
    <definedName name="i51811F001">[1]Source!$D$1720</definedName>
    <definedName name="i51811F002" localSheetId="4">[1]Source!$D$1721</definedName>
    <definedName name="i51811F002">[1]Source!$D$1721</definedName>
    <definedName name="i51811F003" localSheetId="4">[1]Source!$D$1722</definedName>
    <definedName name="i51811F003">[1]Source!$D$1722</definedName>
    <definedName name="i51811F004" localSheetId="4">[1]Source!$D$1723</definedName>
    <definedName name="i51811F004">[1]Source!$D$1723</definedName>
    <definedName name="i51811H001" localSheetId="4">[1]Source!$D$1724</definedName>
    <definedName name="i51811H001">[1]Source!$D$1724</definedName>
    <definedName name="i51811H002" localSheetId="4">[1]Source!$D$1725</definedName>
    <definedName name="i51811H002">[1]Source!$D$1725</definedName>
    <definedName name="i51811H003" localSheetId="4">[1]Source!$D$1726</definedName>
    <definedName name="i51811H003">[1]Source!$D$1726</definedName>
    <definedName name="i51811H004" localSheetId="4">[1]Source!$D$1727</definedName>
    <definedName name="i51811H004">[1]Source!$D$1727</definedName>
    <definedName name="i51812F001" localSheetId="4">[1]Source!$D$1728</definedName>
    <definedName name="i51812F001">[1]Source!$D$1728</definedName>
    <definedName name="i51812F002" localSheetId="4">[1]Source!$D$1729</definedName>
    <definedName name="i51812F002">[1]Source!$D$1729</definedName>
    <definedName name="i51812F003" localSheetId="4">[1]Source!$D$1730</definedName>
    <definedName name="i51812F003">[1]Source!$D$1730</definedName>
    <definedName name="i51812F004" localSheetId="4">[1]Source!$D$1731</definedName>
    <definedName name="i51812F004">[1]Source!$D$1731</definedName>
    <definedName name="i51812H001" localSheetId="4">[1]Source!$D$1732</definedName>
    <definedName name="i51812H001">[1]Source!$D$1732</definedName>
    <definedName name="i51812H002" localSheetId="4">[1]Source!$D$1733</definedName>
    <definedName name="i51812H002">[1]Source!$D$1733</definedName>
    <definedName name="i51812H003" localSheetId="4">[1]Source!$D$1734</definedName>
    <definedName name="i51812H003">[1]Source!$D$1734</definedName>
    <definedName name="i51812H004" localSheetId="4">[1]Source!$D$1735</definedName>
    <definedName name="i51812H004">[1]Source!$D$1735</definedName>
    <definedName name="i51813F001" localSheetId="4">[1]Source!$D$1736</definedName>
    <definedName name="i51813F001">[1]Source!$D$1736</definedName>
    <definedName name="i51813F002" localSheetId="4">[1]Source!$D$1737</definedName>
    <definedName name="i51813F002">[1]Source!$D$1737</definedName>
    <definedName name="i51813F003" localSheetId="4">[1]Source!$D$1738</definedName>
    <definedName name="i51813F003">[1]Source!$D$1738</definedName>
    <definedName name="i51813F004" localSheetId="4">[1]Source!$D$1739</definedName>
    <definedName name="i51813F004">[1]Source!$D$1739</definedName>
    <definedName name="i51813H001" localSheetId="4">[1]Source!$D$1740</definedName>
    <definedName name="i51813H001">[1]Source!$D$1740</definedName>
    <definedName name="i51813H002" localSheetId="4">[1]Source!$D$1741</definedName>
    <definedName name="i51813H002">[1]Source!$D$1741</definedName>
    <definedName name="i51813H003" localSheetId="4">[1]Source!$D$1742</definedName>
    <definedName name="i51813H003">[1]Source!$D$1742</definedName>
    <definedName name="i51813H004" localSheetId="4">[1]Source!$D$1743</definedName>
    <definedName name="i51813H004">[1]Source!$D$1743</definedName>
    <definedName name="i51814F001" localSheetId="4">[1]Source!$D$1744</definedName>
    <definedName name="i51814F001">[1]Source!$D$1744</definedName>
    <definedName name="i51814F002" localSheetId="4">[1]Source!$D$1745</definedName>
    <definedName name="i51814F002">[1]Source!$D$1745</definedName>
    <definedName name="i51814F003" localSheetId="4">[1]Source!$D$1746</definedName>
    <definedName name="i51814F003">[1]Source!$D$1746</definedName>
    <definedName name="i51814F004" localSheetId="4">[1]Source!$D$1747</definedName>
    <definedName name="i51814F004">[1]Source!$D$1747</definedName>
    <definedName name="i51814H001" localSheetId="4">[1]Source!$D$1748</definedName>
    <definedName name="i51814H001">[1]Source!$D$1748</definedName>
    <definedName name="i51814H002" localSheetId="4">[1]Source!$D$1749</definedName>
    <definedName name="i51814H002">[1]Source!$D$1749</definedName>
    <definedName name="i51814H003" localSheetId="4">[1]Source!$D$1750</definedName>
    <definedName name="i51814H003">[1]Source!$D$1750</definedName>
    <definedName name="i51814H004" localSheetId="4">[1]Source!$D$1751</definedName>
    <definedName name="i51814H004">[1]Source!$D$1751</definedName>
    <definedName name="i51815F001" localSheetId="4">[1]Source!$D$1752</definedName>
    <definedName name="i51815F001">[1]Source!$D$1752</definedName>
    <definedName name="i51815F002" localSheetId="4">[1]Source!$D$1753</definedName>
    <definedName name="i51815F002">[1]Source!$D$1753</definedName>
    <definedName name="i51815F003" localSheetId="4">[1]Source!$D$1754</definedName>
    <definedName name="i51815F003">[1]Source!$D$1754</definedName>
    <definedName name="i51815F004" localSheetId="4">[1]Source!$D$1755</definedName>
    <definedName name="i51815F004">[1]Source!$D$1755</definedName>
    <definedName name="i51815H001" localSheetId="4">[1]Source!$D$1756</definedName>
    <definedName name="i51815H001">[1]Source!$D$1756</definedName>
    <definedName name="i51815H002" localSheetId="4">[1]Source!$D$1757</definedName>
    <definedName name="i51815H002">[1]Source!$D$1757</definedName>
    <definedName name="i51815H003" localSheetId="4">[1]Source!$D$1758</definedName>
    <definedName name="i51815H003">[1]Source!$D$1758</definedName>
    <definedName name="i51815H004" localSheetId="4">[1]Source!$D$1759</definedName>
    <definedName name="i51815H004">[1]Source!$D$1759</definedName>
    <definedName name="i51821F001" localSheetId="4">[1]Source!$D$1760</definedName>
    <definedName name="i51821F001">[1]Source!$D$1760</definedName>
    <definedName name="i51821F002" localSheetId="4">[1]Source!$D$1761</definedName>
    <definedName name="i51821F002">[1]Source!$D$1761</definedName>
    <definedName name="i51821F003" localSheetId="4">[1]Source!$D$1762</definedName>
    <definedName name="i51821F003">[1]Source!$D$1762</definedName>
    <definedName name="i51821F004" localSheetId="4">[1]Source!$D$1763</definedName>
    <definedName name="i51821F004">[1]Source!$D$1763</definedName>
    <definedName name="i51821H001" localSheetId="4">[1]Source!$D$1764</definedName>
    <definedName name="i51821H001">[1]Source!$D$1764</definedName>
    <definedName name="i51821H002" localSheetId="4">[1]Source!$D$1765</definedName>
    <definedName name="i51821H002">[1]Source!$D$1765</definedName>
    <definedName name="i51821H003" localSheetId="4">[1]Source!$D$1766</definedName>
    <definedName name="i51821H003">[1]Source!$D$1766</definedName>
    <definedName name="i51821H004" localSheetId="4">[1]Source!$D$1767</definedName>
    <definedName name="i51821H004">[1]Source!$D$1767</definedName>
    <definedName name="i51822F001" localSheetId="4">[1]Source!$D$1768</definedName>
    <definedName name="i51822F001">[1]Source!$D$1768</definedName>
    <definedName name="i51822F002" localSheetId="4">[1]Source!$D$1769</definedName>
    <definedName name="i51822F002">[1]Source!$D$1769</definedName>
    <definedName name="i51822F003" localSheetId="4">[1]Source!$D$1770</definedName>
    <definedName name="i51822F003">[1]Source!$D$1770</definedName>
    <definedName name="i51822F004" localSheetId="4">[1]Source!$D$1771</definedName>
    <definedName name="i51822F004">[1]Source!$D$1771</definedName>
    <definedName name="i51822H001" localSheetId="4">[1]Source!$D$1772</definedName>
    <definedName name="i51822H001">[1]Source!$D$1772</definedName>
    <definedName name="i51822H002" localSheetId="4">[1]Source!$D$1773</definedName>
    <definedName name="i51822H002">[1]Source!$D$1773</definedName>
    <definedName name="i51822H003" localSheetId="4">[1]Source!$D$1774</definedName>
    <definedName name="i51822H003">[1]Source!$D$1774</definedName>
    <definedName name="i51822H004" localSheetId="4">[1]Source!$D$1775</definedName>
    <definedName name="i51822H004">[1]Source!$D$1775</definedName>
    <definedName name="i51823F001" localSheetId="4">[1]Source!$D$1776</definedName>
    <definedName name="i51823F001">[1]Source!$D$1776</definedName>
    <definedName name="i51823F002" localSheetId="4">[1]Source!$D$1777</definedName>
    <definedName name="i51823F002">[1]Source!$D$1777</definedName>
    <definedName name="i51823F003" localSheetId="4">[1]Source!$D$1778</definedName>
    <definedName name="i51823F003">[1]Source!$D$1778</definedName>
    <definedName name="i51823F004" localSheetId="4">[1]Source!$D$1779</definedName>
    <definedName name="i51823F004">[1]Source!$D$1779</definedName>
    <definedName name="i51823H001" localSheetId="4">[1]Source!$D$1780</definedName>
    <definedName name="i51823H001">[1]Source!$D$1780</definedName>
    <definedName name="i51823H002" localSheetId="4">[1]Source!$D$1781</definedName>
    <definedName name="i51823H002">[1]Source!$D$1781</definedName>
    <definedName name="i51823H003" localSheetId="4">[1]Source!$D$1782</definedName>
    <definedName name="i51823H003">[1]Source!$D$1782</definedName>
    <definedName name="i51823H004" localSheetId="4">[1]Source!$D$1783</definedName>
    <definedName name="i51823H004">[1]Source!$D$1783</definedName>
    <definedName name="i51824F001" localSheetId="4">[1]Source!$D$1784</definedName>
    <definedName name="i51824F001">[1]Source!$D$1784</definedName>
    <definedName name="i51824F002" localSheetId="4">[1]Source!$D$1785</definedName>
    <definedName name="i51824F002">[1]Source!$D$1785</definedName>
    <definedName name="i51824F003" localSheetId="4">[1]Source!$D$1786</definedName>
    <definedName name="i51824F003">[1]Source!$D$1786</definedName>
    <definedName name="i51824F004" localSheetId="4">[1]Source!$D$1787</definedName>
    <definedName name="i51824F004">[1]Source!$D$1787</definedName>
    <definedName name="i51824H001" localSheetId="4">[1]Source!$D$1788</definedName>
    <definedName name="i51824H001">[1]Source!$D$1788</definedName>
    <definedName name="i51824H002" localSheetId="4">[1]Source!$D$1789</definedName>
    <definedName name="i51824H002">[1]Source!$D$1789</definedName>
    <definedName name="i51824H003" localSheetId="4">[1]Source!$D$1790</definedName>
    <definedName name="i51824H003">[1]Source!$D$1790</definedName>
    <definedName name="i51824H004" localSheetId="4">[1]Source!$D$1791</definedName>
    <definedName name="i51824H004">[1]Source!$D$1791</definedName>
    <definedName name="i51825F001" localSheetId="4">[1]Source!$D$1792</definedName>
    <definedName name="i51825F001">[1]Source!$D$1792</definedName>
    <definedName name="i51825F002" localSheetId="4">[1]Source!$D$1793</definedName>
    <definedName name="i51825F002">[1]Source!$D$1793</definedName>
    <definedName name="i51825F003" localSheetId="4">[1]Source!$D$1794</definedName>
    <definedName name="i51825F003">[1]Source!$D$1794</definedName>
    <definedName name="i51825F004" localSheetId="4">[1]Source!$D$1795</definedName>
    <definedName name="i51825F004">[1]Source!$D$1795</definedName>
    <definedName name="i51825H001" localSheetId="4">[1]Source!$D$1796</definedName>
    <definedName name="i51825H001">[1]Source!$D$1796</definedName>
    <definedName name="i51825H002" localSheetId="4">[1]Source!$D$1797</definedName>
    <definedName name="i51825H002">[1]Source!$D$1797</definedName>
    <definedName name="i51825H003" localSheetId="4">[1]Source!$D$1798</definedName>
    <definedName name="i51825H003">[1]Source!$D$1798</definedName>
    <definedName name="i51825H004" localSheetId="4">[1]Source!$D$1799</definedName>
    <definedName name="i51825H004">[1]Source!$D$1799</definedName>
    <definedName name="i51831F001" localSheetId="4">[1]Source!$D$1800</definedName>
    <definedName name="i51831F001">[1]Source!$D$1800</definedName>
    <definedName name="i51831F002" localSheetId="4">[1]Source!$D$1801</definedName>
    <definedName name="i51831F002">[1]Source!$D$1801</definedName>
    <definedName name="i51831F003" localSheetId="4">[1]Source!$D$1802</definedName>
    <definedName name="i51831F003">[1]Source!$D$1802</definedName>
    <definedName name="i51831F004" localSheetId="4">[1]Source!$D$1803</definedName>
    <definedName name="i51831F004">[1]Source!$D$1803</definedName>
    <definedName name="i51831H001" localSheetId="4">[1]Source!$D$1804</definedName>
    <definedName name="i51831H001">[1]Source!$D$1804</definedName>
    <definedName name="i51831H002" localSheetId="4">[1]Source!$D$1805</definedName>
    <definedName name="i51831H002">[1]Source!$D$1805</definedName>
    <definedName name="i51831H003" localSheetId="4">[1]Source!$D$1806</definedName>
    <definedName name="i51831H003">[1]Source!$D$1806</definedName>
    <definedName name="i51831H004" localSheetId="4">[1]Source!$D$1807</definedName>
    <definedName name="i51831H004">[1]Source!$D$1807</definedName>
    <definedName name="i51832F001" localSheetId="4">[1]Source!$D$1808</definedName>
    <definedName name="i51832F001">[1]Source!$D$1808</definedName>
    <definedName name="i51832F002" localSheetId="4">[1]Source!$D$1809</definedName>
    <definedName name="i51832F002">[1]Source!$D$1809</definedName>
    <definedName name="i51832F003" localSheetId="4">[1]Source!$D$1810</definedName>
    <definedName name="i51832F003">[1]Source!$D$1810</definedName>
    <definedName name="i51832F004" localSheetId="4">[1]Source!$D$1811</definedName>
    <definedName name="i51832F004">[1]Source!$D$1811</definedName>
    <definedName name="i51832H001" localSheetId="4">[1]Source!$D$1812</definedName>
    <definedName name="i51832H001">[1]Source!$D$1812</definedName>
    <definedName name="i51832H002" localSheetId="4">[1]Source!$D$1813</definedName>
    <definedName name="i51832H002">[1]Source!$D$1813</definedName>
    <definedName name="i51832H003" localSheetId="4">[1]Source!$D$1814</definedName>
    <definedName name="i51832H003">[1]Source!$D$1814</definedName>
    <definedName name="i51832H004" localSheetId="4">[1]Source!$D$1815</definedName>
    <definedName name="i51832H004">[1]Source!$D$1815</definedName>
    <definedName name="i51833F001" localSheetId="4">[1]Source!$D$1816</definedName>
    <definedName name="i51833F001">[1]Source!$D$1816</definedName>
    <definedName name="i51833F002" localSheetId="4">[1]Source!$D$1817</definedName>
    <definedName name="i51833F002">[1]Source!$D$1817</definedName>
    <definedName name="i51833F003" localSheetId="4">[1]Source!$D$1818</definedName>
    <definedName name="i51833F003">[1]Source!$D$1818</definedName>
    <definedName name="i51833F004" localSheetId="4">[1]Source!$D$1819</definedName>
    <definedName name="i51833F004">[1]Source!$D$1819</definedName>
    <definedName name="i51833H001" localSheetId="4">[1]Source!$D$1820</definedName>
    <definedName name="i51833H001">[1]Source!$D$1820</definedName>
    <definedName name="i51833H002" localSheetId="4">[1]Source!$D$1821</definedName>
    <definedName name="i51833H002">[1]Source!$D$1821</definedName>
    <definedName name="i51833H003" localSheetId="4">[1]Source!$D$1822</definedName>
    <definedName name="i51833H003">[1]Source!$D$1822</definedName>
    <definedName name="i51833H004" localSheetId="4">[1]Source!$D$1823</definedName>
    <definedName name="i51833H004">[1]Source!$D$1823</definedName>
    <definedName name="i51834F001" localSheetId="4">[1]Source!$D$1824</definedName>
    <definedName name="i51834F001">[1]Source!$D$1824</definedName>
    <definedName name="i51834F002" localSheetId="4">[1]Source!$D$1825</definedName>
    <definedName name="i51834F002">[1]Source!$D$1825</definedName>
    <definedName name="i51834F003" localSheetId="4">[1]Source!$D$1826</definedName>
    <definedName name="i51834F003">[1]Source!$D$1826</definedName>
    <definedName name="i51834F004" localSheetId="4">[1]Source!$D$1827</definedName>
    <definedName name="i51834F004">[1]Source!$D$1827</definedName>
    <definedName name="i51834H001" localSheetId="4">[1]Source!$D$1828</definedName>
    <definedName name="i51834H001">[1]Source!$D$1828</definedName>
    <definedName name="i51834H002" localSheetId="4">[1]Source!$D$1829</definedName>
    <definedName name="i51834H002">[1]Source!$D$1829</definedName>
    <definedName name="i51834H003" localSheetId="4">[1]Source!$D$1830</definedName>
    <definedName name="i51834H003">[1]Source!$D$1830</definedName>
    <definedName name="i51834H004" localSheetId="4">[1]Source!$D$1831</definedName>
    <definedName name="i51834H004">[1]Source!$D$1831</definedName>
    <definedName name="i51835F001" localSheetId="4">[1]Source!$D$1832</definedName>
    <definedName name="i51835F001">[1]Source!$D$1832</definedName>
    <definedName name="i51835F002" localSheetId="4">[1]Source!$D$1833</definedName>
    <definedName name="i51835F002">[1]Source!$D$1833</definedName>
    <definedName name="i51835F003" localSheetId="4">[1]Source!$D$1834</definedName>
    <definedName name="i51835F003">[1]Source!$D$1834</definedName>
    <definedName name="i51835F004" localSheetId="4">[1]Source!$D$1835</definedName>
    <definedName name="i51835F004">[1]Source!$D$1835</definedName>
    <definedName name="i51835H001" localSheetId="4">[1]Source!$D$1836</definedName>
    <definedName name="i51835H001">[1]Source!$D$1836</definedName>
    <definedName name="i51835H002" localSheetId="4">[1]Source!$D$1837</definedName>
    <definedName name="i51835H002">[1]Source!$D$1837</definedName>
    <definedName name="i51835H003" localSheetId="4">[1]Source!$D$1838</definedName>
    <definedName name="i51835H003">[1]Source!$D$1838</definedName>
    <definedName name="i51835H004" localSheetId="4">[1]Source!$D$1839</definedName>
    <definedName name="i51835H004">[1]Source!$D$1839</definedName>
    <definedName name="i51841F001" localSheetId="4">[1]Source!$D$1840</definedName>
    <definedName name="i51841F001">[1]Source!$D$1840</definedName>
    <definedName name="i51841F002" localSheetId="4">[1]Source!$D$1841</definedName>
    <definedName name="i51841F002">[1]Source!$D$1841</definedName>
    <definedName name="i51841F003" localSheetId="4">[1]Source!$D$1842</definedName>
    <definedName name="i51841F003">[1]Source!$D$1842</definedName>
    <definedName name="i51841F004" localSheetId="4">[1]Source!$D$1843</definedName>
    <definedName name="i51841F004">[1]Source!$D$1843</definedName>
    <definedName name="i51841H001" localSheetId="4">[1]Source!$D$1844</definedName>
    <definedName name="i51841H001">[1]Source!$D$1844</definedName>
    <definedName name="i51841H002" localSheetId="4">[1]Source!$D$1845</definedName>
    <definedName name="i51841H002">[1]Source!$D$1845</definedName>
    <definedName name="i51841H003" localSheetId="4">[1]Source!$D$1846</definedName>
    <definedName name="i51841H003">[1]Source!$D$1846</definedName>
    <definedName name="i51841H004" localSheetId="4">[1]Source!$D$1847</definedName>
    <definedName name="i51841H004">[1]Source!$D$1847</definedName>
    <definedName name="i51842F001" localSheetId="4">[1]Source!$D$1848</definedName>
    <definedName name="i51842F001">[1]Source!$D$1848</definedName>
    <definedName name="i51842F002" localSheetId="4">[1]Source!$D$1849</definedName>
    <definedName name="i51842F002">[1]Source!$D$1849</definedName>
    <definedName name="i51842F003" localSheetId="4">[1]Source!$D$1850</definedName>
    <definedName name="i51842F003">[1]Source!$D$1850</definedName>
    <definedName name="i51842F004" localSheetId="4">[1]Source!$D$1851</definedName>
    <definedName name="i51842F004">[1]Source!$D$1851</definedName>
    <definedName name="i51842H001" localSheetId="4">[1]Source!$D$1852</definedName>
    <definedName name="i51842H001">[1]Source!$D$1852</definedName>
    <definedName name="i51842H002" localSheetId="4">[1]Source!$D$1853</definedName>
    <definedName name="i51842H002">[1]Source!$D$1853</definedName>
    <definedName name="i51842H003" localSheetId="4">[1]Source!$D$1854</definedName>
    <definedName name="i51842H003">[1]Source!$D$1854</definedName>
    <definedName name="i51842H004" localSheetId="4">[1]Source!$D$1855</definedName>
    <definedName name="i51842H004">[1]Source!$D$1855</definedName>
    <definedName name="i51843F001" localSheetId="4">[1]Source!$D$1856</definedName>
    <definedName name="i51843F001">[1]Source!$D$1856</definedName>
    <definedName name="i51843F002" localSheetId="4">[1]Source!$D$1857</definedName>
    <definedName name="i51843F002">[1]Source!$D$1857</definedName>
    <definedName name="i51843F003" localSheetId="4">[1]Source!$D$1858</definedName>
    <definedName name="i51843F003">[1]Source!$D$1858</definedName>
    <definedName name="i51843F004" localSheetId="4">[1]Source!$D$1859</definedName>
    <definedName name="i51843F004">[1]Source!$D$1859</definedName>
    <definedName name="i51843H001" localSheetId="4">[1]Source!$D$1860</definedName>
    <definedName name="i51843H001">[1]Source!$D$1860</definedName>
    <definedName name="i51843H002" localSheetId="4">[1]Source!$D$1861</definedName>
    <definedName name="i51843H002">[1]Source!$D$1861</definedName>
    <definedName name="i51843H003" localSheetId="4">[1]Source!$D$1862</definedName>
    <definedName name="i51843H003">[1]Source!$D$1862</definedName>
    <definedName name="i51843H004" localSheetId="4">[1]Source!$D$1863</definedName>
    <definedName name="i51843H004">[1]Source!$D$1863</definedName>
    <definedName name="i51844F001" localSheetId="4">[1]Indica!$F$1193</definedName>
    <definedName name="i51844F001">[1]Indica!$F$1193</definedName>
    <definedName name="i51844F002" localSheetId="4">[1]Indica!$F$1193</definedName>
    <definedName name="i51844F002">[1]Indica!$F$1193</definedName>
    <definedName name="i51844F003" localSheetId="4">[1]Indica!$F$1193</definedName>
    <definedName name="i51844F003">[1]Indica!$F$1193</definedName>
    <definedName name="i51844H001" localSheetId="4">[1]Source!$D$1864</definedName>
    <definedName name="i51844H001">[1]Source!$D$1864</definedName>
    <definedName name="i51844H002" localSheetId="4">[1]Source!$D$1865</definedName>
    <definedName name="i51844H002">[1]Source!$D$1865</definedName>
    <definedName name="i51844H003" localSheetId="4">[1]Source!$D$1866</definedName>
    <definedName name="i51844H003">[1]Source!$D$1866</definedName>
    <definedName name="i51844H004" localSheetId="4">[1]Source!$D$1867</definedName>
    <definedName name="i51844H004">[1]Source!$D$1867</definedName>
    <definedName name="i51845F001" localSheetId="4">[1]Source!$D$1868</definedName>
    <definedName name="i51845F001">[1]Source!$D$1868</definedName>
    <definedName name="i51845F002" localSheetId="4">[1]Source!$D$1869</definedName>
    <definedName name="i51845F002">[1]Source!$D$1869</definedName>
    <definedName name="i51845F003" localSheetId="4">[1]Source!$D$1870</definedName>
    <definedName name="i51845F003">[1]Source!$D$1870</definedName>
    <definedName name="i51845F004" localSheetId="4">[1]Source!$D$1871</definedName>
    <definedName name="i51845F004">[1]Source!$D$1871</definedName>
    <definedName name="i51845H001" localSheetId="4">[1]Source!$D$1872</definedName>
    <definedName name="i51845H001">[1]Source!$D$1872</definedName>
    <definedName name="i51845H002" localSheetId="4">[1]Source!$D$1873</definedName>
    <definedName name="i51845H002">[1]Source!$D$1873</definedName>
    <definedName name="i51845H003" localSheetId="4">[1]Source!$D$1874</definedName>
    <definedName name="i51845H003">[1]Source!$D$1874</definedName>
    <definedName name="i51845H004" localSheetId="4">[1]Source!$D$1875</definedName>
    <definedName name="i51845H004">[1]Source!$D$1875</definedName>
    <definedName name="i51IAF1017" localSheetId="4">[1]Indica!$F$637</definedName>
    <definedName name="i51IAF1017">[1]Indica!$F$637</definedName>
    <definedName name="i51IAF1018" localSheetId="4">[1]Indica!$F$637</definedName>
    <definedName name="i51IAF1018">[1]Indica!$F$637</definedName>
    <definedName name="i51IAF1019" localSheetId="4">[1]Indica!$F$637</definedName>
    <definedName name="i51IAF1019">[1]Indica!$F$637</definedName>
    <definedName name="i51IAF1917" localSheetId="4">[1]Indica!$F$638</definedName>
    <definedName name="i51IAF1917">[1]Indica!$F$638</definedName>
    <definedName name="i51IAF1918" localSheetId="4">[1]Indica!$F$638</definedName>
    <definedName name="i51IAF1918">[1]Indica!$F$638</definedName>
    <definedName name="i51IAF1919" localSheetId="4">[1]Indica!$F$638</definedName>
    <definedName name="i51IAF1919">[1]Indica!$F$638</definedName>
    <definedName name="i51IAH1017" localSheetId="4">[1]Source!$D$1544</definedName>
    <definedName name="i51IAH1017">[1]Source!$D$1544</definedName>
    <definedName name="i51IAH1018" localSheetId="4">[1]Source!$D$1545</definedName>
    <definedName name="i51IAH1018">[1]Source!$D$1545</definedName>
    <definedName name="i51IAH1019" localSheetId="4">[1]Source!$D$1546</definedName>
    <definedName name="i51IAH1019">[1]Source!$D$1546</definedName>
    <definedName name="i51IAH1917" localSheetId="4">[1]Source!$D$1547</definedName>
    <definedName name="i51IAH1917">[1]Source!$D$1547</definedName>
    <definedName name="i51IAH1918" localSheetId="4">[1]Source!$D$1548</definedName>
    <definedName name="i51IAH1918">[1]Source!$D$1548</definedName>
    <definedName name="i51IAH1919" localSheetId="4">[1]Source!$D$1549</definedName>
    <definedName name="i51IAH1919">[1]Source!$D$1549</definedName>
    <definedName name="i51IBF1015" localSheetId="4">[1]Indica!$F$635</definedName>
    <definedName name="i51IBF1015">[1]Indica!$F$635</definedName>
    <definedName name="i51IBF1016" localSheetId="4">[1]Source!$D$1550</definedName>
    <definedName name="i51IBF1016">[1]Source!$D$1550</definedName>
    <definedName name="i51IBF1017" localSheetId="4">[1]Indica!$F$635</definedName>
    <definedName name="i51IBF1017">[1]Indica!$F$635</definedName>
    <definedName name="i51IBF1915" localSheetId="4">[1]Indica!$F$636</definedName>
    <definedName name="i51IBF1915">[1]Indica!$F$636</definedName>
    <definedName name="i51IBF1916" localSheetId="4">[1]Source!$D$1551</definedName>
    <definedName name="i51IBF1916">[1]Source!$D$1551</definedName>
    <definedName name="i51IBF1917" localSheetId="4">[1]Indica!$F$636</definedName>
    <definedName name="i51IBF1917">[1]Indica!$F$636</definedName>
    <definedName name="i51IBH1015" localSheetId="4">[1]Indica!$F$635</definedName>
    <definedName name="i51IBH1015">[1]Indica!$F$635</definedName>
    <definedName name="i51IBH1016" localSheetId="4">[1]Source!$D$1552</definedName>
    <definedName name="i51IBH1016">[1]Source!$D$1552</definedName>
    <definedName name="i51IBH1017" localSheetId="4">[1]Source!$D$1553</definedName>
    <definedName name="i51IBH1017">[1]Source!$D$1553</definedName>
    <definedName name="i51IBH1915" localSheetId="4">[1]Indica!$F$636</definedName>
    <definedName name="i51IBH1915">[1]Indica!$F$636</definedName>
    <definedName name="i51IBH1916" localSheetId="4">[1]Source!$D$1554</definedName>
    <definedName name="i51IBH1916">[1]Source!$D$1554</definedName>
    <definedName name="i51IBH1917" localSheetId="4">[1]Source!$D$1555</definedName>
    <definedName name="i51IBH1917">[1]Source!$D$1555</definedName>
    <definedName name="i51ICF1013" localSheetId="4">[1]Source!$D$1556</definedName>
    <definedName name="i51ICF1013">[1]Source!$D$1556</definedName>
    <definedName name="i51ICF1014" localSheetId="4">[1]Source!$D$1557</definedName>
    <definedName name="i51ICF1014">[1]Source!$D$1557</definedName>
    <definedName name="i51ICF1015" localSheetId="4">[1]Source!$D$1558</definedName>
    <definedName name="i51ICF1015">[1]Source!$D$1558</definedName>
    <definedName name="i51ICF1913" localSheetId="4">[1]Source!$D$1559</definedName>
    <definedName name="i51ICF1913">[1]Source!$D$1559</definedName>
    <definedName name="i51ICF1914" localSheetId="4">[1]Source!$D$1560</definedName>
    <definedName name="i51ICF1914">[1]Source!$D$1560</definedName>
    <definedName name="i51ICF1915" localSheetId="4">[1]Source!$D$1561</definedName>
    <definedName name="i51ICF1915">[1]Source!$D$1561</definedName>
    <definedName name="i51ICH1013" localSheetId="4">[1]Source!$D$1562</definedName>
    <definedName name="i51ICH1013">[1]Source!$D$1562</definedName>
    <definedName name="i51ICH1014" localSheetId="4">[1]Source!$D$1563</definedName>
    <definedName name="i51ICH1014">[1]Source!$D$1563</definedName>
    <definedName name="i51ICH1015" localSheetId="4">[1]Source!$D$1564</definedName>
    <definedName name="i51ICH1015">[1]Source!$D$1564</definedName>
    <definedName name="i51ICH1913" localSheetId="4">[1]Source!$D$1565</definedName>
    <definedName name="i51ICH1913">[1]Source!$D$1565</definedName>
    <definedName name="i51ICH1914" localSheetId="4">[1]Source!$D$1566</definedName>
    <definedName name="i51ICH1914">[1]Source!$D$1566</definedName>
    <definedName name="i51ICH1915" localSheetId="4">[1]Source!$D$1567</definedName>
    <definedName name="i51ICH1915">[1]Source!$D$1567</definedName>
    <definedName name="i51IDF1011" localSheetId="4">[1]Source!$D$1568</definedName>
    <definedName name="i51IDF1011">[1]Source!$D$1568</definedName>
    <definedName name="i51IDF1012" localSheetId="4">[1]Source!$D$1569</definedName>
    <definedName name="i51IDF1012">[1]Source!$D$1569</definedName>
    <definedName name="i51IDF1013" localSheetId="4">[1]Source!$D$1570</definedName>
    <definedName name="i51IDF1013">[1]Source!$D$1570</definedName>
    <definedName name="i51IDF1911" localSheetId="4">[1]Source!$D$1571</definedName>
    <definedName name="i51IDF1911">[1]Source!$D$1571</definedName>
    <definedName name="i51IDF1912" localSheetId="4">[1]Source!$D$1572</definedName>
    <definedName name="i51IDF1912">[1]Source!$D$1572</definedName>
    <definedName name="i51IDF1913" localSheetId="4">[1]Source!$D$1573</definedName>
    <definedName name="i51IDF1913">[1]Source!$D$1573</definedName>
    <definedName name="i51IDH1011" localSheetId="4">[1]Source!$D$1574</definedName>
    <definedName name="i51IDH1011">[1]Source!$D$1574</definedName>
    <definedName name="i51IDH1012" localSheetId="4">[1]Source!$D$1575</definedName>
    <definedName name="i51IDH1012">[1]Source!$D$1575</definedName>
    <definedName name="i51IDH1013" localSheetId="4">[1]Source!$D$1576</definedName>
    <definedName name="i51IDH1013">[1]Source!$D$1576</definedName>
    <definedName name="i51IDH1911" localSheetId="4">[1]Source!$D$1577</definedName>
    <definedName name="i51IDH1911">[1]Source!$D$1577</definedName>
    <definedName name="i51IDH1912" localSheetId="4">[1]Source!$D$1578</definedName>
    <definedName name="i51IDH1912">[1]Source!$D$1578</definedName>
    <definedName name="i51IDH1913" localSheetId="4">[1]Source!$D$1579</definedName>
    <definedName name="i51IDH1913">[1]Source!$D$1579</definedName>
    <definedName name="i51IEF1010" localSheetId="4">[1]Indica!$F$629</definedName>
    <definedName name="i51IEF1010">[1]Indica!$F$629</definedName>
    <definedName name="i51IEF1011" localSheetId="4">[1]Source!$D$1580</definedName>
    <definedName name="i51IEF1011">[1]Source!$D$1580</definedName>
    <definedName name="i51IEF1012" localSheetId="4">[1]Source!$D$1581</definedName>
    <definedName name="i51IEF1012">[1]Source!$D$1581</definedName>
    <definedName name="i51IEF1910" localSheetId="4">[1]Indica!$F$630</definedName>
    <definedName name="i51IEF1910">[1]Indica!$F$630</definedName>
    <definedName name="i51IEF1911" localSheetId="4">[1]Source!$D$1582</definedName>
    <definedName name="i51IEF1911">[1]Source!$D$1582</definedName>
    <definedName name="i51IEF1912" localSheetId="4">[1]Source!$D$1583</definedName>
    <definedName name="i51IEF1912">[1]Source!$D$1583</definedName>
    <definedName name="i51IEH1010" localSheetId="4">[1]Source!$D$1584</definedName>
    <definedName name="i51IEH1010">[1]Source!$D$1584</definedName>
    <definedName name="i51IEH1011" localSheetId="4">[1]Source!$D$1585</definedName>
    <definedName name="i51IEH1011">[1]Source!$D$1585</definedName>
    <definedName name="i51IEH1012" localSheetId="4">[1]Source!$D$1586</definedName>
    <definedName name="i51IEH1012">[1]Source!$D$1586</definedName>
    <definedName name="i51IEH1910" localSheetId="4">[1]Source!$D$1587</definedName>
    <definedName name="i51IEH1910">[1]Source!$D$1587</definedName>
    <definedName name="i51IEH1911" localSheetId="4">[1]Source!$D$1588</definedName>
    <definedName name="i51IEH1911">[1]Source!$D$1588</definedName>
    <definedName name="i51IEH1912" localSheetId="4">[1]Source!$D$1589</definedName>
    <definedName name="i51IEH1912">[1]Source!$D$1589</definedName>
    <definedName name="i51IFF1009" localSheetId="4">[1]Source!$D$1590</definedName>
    <definedName name="i51IFF1009">[1]Source!$D$1590</definedName>
    <definedName name="i51IFF1010" localSheetId="4">[1]Source!$D$1591</definedName>
    <definedName name="i51IFF1010">[1]Source!$D$1591</definedName>
    <definedName name="i51IFF1011" localSheetId="4">[1]Source!$D$1592</definedName>
    <definedName name="i51IFF1011">[1]Source!$D$1592</definedName>
    <definedName name="i51IFF1909" localSheetId="4">[1]Source!$D$1593</definedName>
    <definedName name="i51IFF1909">[1]Source!$D$1593</definedName>
    <definedName name="i51IFF1910" localSheetId="4">[1]Source!$D$1594</definedName>
    <definedName name="i51IFF1910">[1]Source!$D$1594</definedName>
    <definedName name="i51IFF1911" localSheetId="4">[1]Source!$D$1595</definedName>
    <definedName name="i51IFF1911">[1]Source!$D$1595</definedName>
    <definedName name="i51IFH1009" localSheetId="4">[1]Source!$D$1596</definedName>
    <definedName name="i51IFH1009">[1]Source!$D$1596</definedName>
    <definedName name="i51IFH1010" localSheetId="4">[1]Source!$D$1597</definedName>
    <definedName name="i51IFH1010">[1]Source!$D$1597</definedName>
    <definedName name="i51IFH1011" localSheetId="4">[1]Source!$D$1598</definedName>
    <definedName name="i51IFH1011">[1]Source!$D$1598</definedName>
    <definedName name="i51IFH1909" localSheetId="4">[1]Source!$D$1599</definedName>
    <definedName name="i51IFH1909">[1]Source!$D$1599</definedName>
    <definedName name="i51IFH1910" localSheetId="4">[1]Source!$D$1600</definedName>
    <definedName name="i51IFH1910">[1]Source!$D$1600</definedName>
    <definedName name="i51IFH1911" localSheetId="4">[1]Source!$D$1601</definedName>
    <definedName name="i51IFH1911">[1]Source!$D$1601</definedName>
    <definedName name="i51IGF1007" localSheetId="4">[1]Source!$D$1602</definedName>
    <definedName name="i51IGF1007">[1]Source!$D$1602</definedName>
    <definedName name="i51IGF1008" localSheetId="4">[1]Source!$D$1603</definedName>
    <definedName name="i51IGF1008">[1]Source!$D$1603</definedName>
    <definedName name="i51IGF1009" localSheetId="4">[1]Source!$D$1604</definedName>
    <definedName name="i51IGF1009">[1]Source!$D$1604</definedName>
    <definedName name="i51IGF1907" localSheetId="4">[1]Source!$D$1605</definedName>
    <definedName name="i51IGF1907">[1]Source!$D$1605</definedName>
    <definedName name="i51IGF1908" localSheetId="4">[1]Source!$D$1606</definedName>
    <definedName name="i51IGF1908">[1]Source!$D$1606</definedName>
    <definedName name="i51IGF1909" localSheetId="4">[1]Source!$D$1607</definedName>
    <definedName name="i51IGF1909">[1]Source!$D$1607</definedName>
    <definedName name="i51IGH1007" localSheetId="4">[1]Source!$D$1608</definedName>
    <definedName name="i51IGH1007">[1]Source!$D$1608</definedName>
    <definedName name="i51IGH1008" localSheetId="4">[1]Source!$D$1609</definedName>
    <definedName name="i51IGH1008">[1]Source!$D$1609</definedName>
    <definedName name="i51IGH1009" localSheetId="4">[1]Source!$D$1610</definedName>
    <definedName name="i51IGH1009">[1]Source!$D$1610</definedName>
    <definedName name="i51IGH1907" localSheetId="4">[1]Source!$D$1611</definedName>
    <definedName name="i51IGH1907">[1]Source!$D$1611</definedName>
    <definedName name="i51IGH1908" localSheetId="4">[1]Source!$D$1612</definedName>
    <definedName name="i51IGH1908">[1]Source!$D$1612</definedName>
    <definedName name="i51IGH1909" localSheetId="4">[1]Source!$D$1613</definedName>
    <definedName name="i51IGH1909">[1]Source!$D$1613</definedName>
    <definedName name="i51IHF1003" localSheetId="4">[1]Source!$D$1614</definedName>
    <definedName name="i51IHF1003">[1]Source!$D$1614</definedName>
    <definedName name="i51IHF1004" localSheetId="4">[1]Source!$D$1615</definedName>
    <definedName name="i51IHF1004">[1]Source!$D$1615</definedName>
    <definedName name="i51IHF1005" localSheetId="4">[1]Source!$D$1616</definedName>
    <definedName name="i51IHF1005">[1]Source!$D$1616</definedName>
    <definedName name="i51IHF1006" localSheetId="4">[1]Source!$D$1617</definedName>
    <definedName name="i51IHF1006">[1]Source!$D$1617</definedName>
    <definedName name="i51IHF1007" localSheetId="4">[1]Source!$D$1618</definedName>
    <definedName name="i51IHF1007">[1]Source!$D$1618</definedName>
    <definedName name="i51IHF1903" localSheetId="4">[1]Source!$D$1619</definedName>
    <definedName name="i51IHF1903">[1]Source!$D$1619</definedName>
    <definedName name="i51IHF1904" localSheetId="4">[1]Source!$D$1620</definedName>
    <definedName name="i51IHF1904">[1]Source!$D$1620</definedName>
    <definedName name="i51IHF1905" localSheetId="4">[1]Source!$D$1621</definedName>
    <definedName name="i51IHF1905">[1]Source!$D$1621</definedName>
    <definedName name="i51IHF1906" localSheetId="4">[1]Source!$D$1622</definedName>
    <definedName name="i51IHF1906">[1]Source!$D$1622</definedName>
    <definedName name="i51IHF1907" localSheetId="4">[1]Source!$D$1623</definedName>
    <definedName name="i51IHF1907">[1]Source!$D$1623</definedName>
    <definedName name="i51IHH1003" localSheetId="4">[1]Source!$D$1624</definedName>
    <definedName name="i51IHH1003">[1]Source!$D$1624</definedName>
    <definedName name="i51IHH1004" localSheetId="4">[1]Source!$D$1625</definedName>
    <definedName name="i51IHH1004">[1]Source!$D$1625</definedName>
    <definedName name="i51IHH1005" localSheetId="4">[1]Source!$D$1626</definedName>
    <definedName name="i51IHH1005">[1]Source!$D$1626</definedName>
    <definedName name="i51IHH1006" localSheetId="4">[1]Source!$D$1627</definedName>
    <definedName name="i51IHH1006">[1]Source!$D$1627</definedName>
    <definedName name="i51IHH1007" localSheetId="4">[1]Source!$D$1628</definedName>
    <definedName name="i51IHH1007">[1]Source!$D$1628</definedName>
    <definedName name="i51IHH1903" localSheetId="4">[1]Source!$D$1629</definedName>
    <definedName name="i51IHH1903">[1]Source!$D$1629</definedName>
    <definedName name="i51IHH1904" localSheetId="4">[1]Source!$D$1630</definedName>
    <definedName name="i51IHH1904">[1]Source!$D$1630</definedName>
    <definedName name="i51IHH1905" localSheetId="4">[1]Source!$D$1631</definedName>
    <definedName name="i51IHH1905">[1]Source!$D$1631</definedName>
    <definedName name="i51IHH1906" localSheetId="4">[1]Source!$D$1632</definedName>
    <definedName name="i51IHH1906">[1]Source!$D$1632</definedName>
    <definedName name="i51IHH1907" localSheetId="4">[1]Source!$D$1633</definedName>
    <definedName name="i51IHH1907">[1]Source!$D$1633</definedName>
    <definedName name="i51IIF1001" localSheetId="4">[1]Indica!$F$621</definedName>
    <definedName name="i51IIF1001">[1]Indica!$F$621</definedName>
    <definedName name="i51IIF1002" localSheetId="4">[1]Indica!$F$621</definedName>
    <definedName name="i51IIF1002">[1]Indica!$F$621</definedName>
    <definedName name="i51IIF1003" localSheetId="4">[1]Indica!$F$621</definedName>
    <definedName name="i51IIF1003">[1]Indica!$F$621</definedName>
    <definedName name="i51IIF1004" localSheetId="4">[1]Indica!$F$621</definedName>
    <definedName name="i51IIF1004">[1]Indica!$F$621</definedName>
    <definedName name="i51IIF1901" localSheetId="4">[1]Indica!$F$622</definedName>
    <definedName name="i51IIF1901">[1]Indica!$F$622</definedName>
    <definedName name="i51IIF1902" localSheetId="4">[1]Indica!$F$622</definedName>
    <definedName name="i51IIF1902">[1]Indica!$F$622</definedName>
    <definedName name="i51IIF1903" localSheetId="4">[1]Indica!$F$622</definedName>
    <definedName name="i51IIF1903">[1]Indica!$F$622</definedName>
    <definedName name="i51IIF1904" localSheetId="4">[1]Indica!$F$622</definedName>
    <definedName name="i51IIF1904">[1]Indica!$F$622</definedName>
    <definedName name="i51IIH1001" localSheetId="4">[1]Indica!$F$621</definedName>
    <definedName name="i51IIH1001">[1]Indica!$F$621</definedName>
    <definedName name="i51IIH1002" localSheetId="4">[1]Indica!$F$621</definedName>
    <definedName name="i51IIH1002">[1]Indica!$F$621</definedName>
    <definedName name="i51IIH1003" localSheetId="4">[1]Source!$D$1634</definedName>
    <definedName name="i51IIH1003">[1]Source!$D$1634</definedName>
    <definedName name="i51IIH1004" localSheetId="4">[1]Source!$D$1635</definedName>
    <definedName name="i51IIH1004">[1]Source!$D$1635</definedName>
    <definedName name="i51IIH1901" localSheetId="4">[1]Indica!$F$622</definedName>
    <definedName name="i51IIH1901">[1]Indica!$F$622</definedName>
    <definedName name="i51IIH1902" localSheetId="4">[1]Indica!$F$622</definedName>
    <definedName name="i51IIH1902">[1]Indica!$F$622</definedName>
    <definedName name="i51IIH1903" localSheetId="4">[1]Source!$D$1636</definedName>
    <definedName name="i51IIH1903">[1]Source!$D$1636</definedName>
    <definedName name="i51IIH1904" localSheetId="4">[1]Source!$D$1637</definedName>
    <definedName name="i51IIH1904">[1]Source!$D$1637</definedName>
    <definedName name="i51IXF1020" localSheetId="4">[1]Indica!$F$639</definedName>
    <definedName name="i51IXF1020">[1]Indica!$F$639</definedName>
    <definedName name="i51IXF1021" localSheetId="4">[1]Indica!$F$639</definedName>
    <definedName name="i51IXF1021">[1]Indica!$F$639</definedName>
    <definedName name="i51IXF1022" localSheetId="4">[1]Indica!$F$639</definedName>
    <definedName name="i51IXF1022">[1]Indica!$F$639</definedName>
    <definedName name="i51IXF1023" localSheetId="4">[1]Indica!$F$639</definedName>
    <definedName name="i51IXF1023">[1]Indica!$F$639</definedName>
    <definedName name="i51IXF1024" localSheetId="4">[1]Indica!$F$639</definedName>
    <definedName name="i51IXF1024">[1]Indica!$F$639</definedName>
    <definedName name="i51IXF1025" localSheetId="4">[1]Indica!$F$639</definedName>
    <definedName name="i51IXF1025">[1]Indica!$F$639</definedName>
    <definedName name="i51IXF1026" localSheetId="4">[1]Indica!$F$639</definedName>
    <definedName name="i51IXF1026">[1]Indica!$F$639</definedName>
    <definedName name="i51IXF1098" localSheetId="4">[1]Source!$D$1638</definedName>
    <definedName name="i51IXF1098">[1]Source!$D$1638</definedName>
    <definedName name="i51IXF1099" localSheetId="4">[1]Indica!$F$641</definedName>
    <definedName name="i51IXF1099">[1]Indica!$F$641</definedName>
    <definedName name="i51IXF1920" localSheetId="4">[1]Indica!$F$640</definedName>
    <definedName name="i51IXF1920">[1]Indica!$F$640</definedName>
    <definedName name="i51IXF1921" localSheetId="4">[1]Indica!$F$640</definedName>
    <definedName name="i51IXF1921">[1]Indica!$F$640</definedName>
    <definedName name="i51IXF1922" localSheetId="4">[1]Indica!$F$640</definedName>
    <definedName name="i51IXF1922">[1]Indica!$F$640</definedName>
    <definedName name="i51IXF1923" localSheetId="4">[1]Indica!$F$640</definedName>
    <definedName name="i51IXF1923">[1]Indica!$F$640</definedName>
    <definedName name="i51IXF1924" localSheetId="4">[1]Indica!$F$640</definedName>
    <definedName name="i51IXF1924">[1]Indica!$F$640</definedName>
    <definedName name="i51IXF1925" localSheetId="4">[1]Indica!$F$640</definedName>
    <definedName name="i51IXF1925">[1]Indica!$F$640</definedName>
    <definedName name="i51IXF1926" localSheetId="4">[1]Indica!$F$640</definedName>
    <definedName name="i51IXF1926">[1]Indica!$F$640</definedName>
    <definedName name="i51IXF1998" localSheetId="4">[1]Source!$D$1639</definedName>
    <definedName name="i51IXF1998">[1]Source!$D$1639</definedName>
    <definedName name="i51IXF1999" localSheetId="4">[1]Indica!$F$642</definedName>
    <definedName name="i51IXF1999">[1]Indica!$F$642</definedName>
    <definedName name="i51IXH1020" localSheetId="4">[1]Indica!$F$639</definedName>
    <definedName name="i51IXH1020">[1]Indica!$F$639</definedName>
    <definedName name="i51IXH1021" localSheetId="4">[1]Indica!$F$639</definedName>
    <definedName name="i51IXH1021">[1]Indica!$F$639</definedName>
    <definedName name="i51IXH1022" localSheetId="4">[1]Indica!$F$639</definedName>
    <definedName name="i51IXH1022">[1]Indica!$F$639</definedName>
    <definedName name="i51IXH1023" localSheetId="4">[1]Indica!$F$639</definedName>
    <definedName name="i51IXH1023">[1]Indica!$F$639</definedName>
    <definedName name="i51IXH1024" localSheetId="4">[1]Indica!$F$639</definedName>
    <definedName name="i51IXH1024">[1]Indica!$F$639</definedName>
    <definedName name="i51IXH1025" localSheetId="4">[1]Indica!$F$639</definedName>
    <definedName name="i51IXH1025">[1]Indica!$F$639</definedName>
    <definedName name="i51IXH1026" localSheetId="4">[1]Indica!$F$639</definedName>
    <definedName name="i51IXH1026">[1]Indica!$F$639</definedName>
    <definedName name="i51IXH1098" localSheetId="4">[1]Source!$D$1640</definedName>
    <definedName name="i51IXH1098">[1]Source!$D$1640</definedName>
    <definedName name="i51IXH1099" localSheetId="4">[1]Indica!$F$641</definedName>
    <definedName name="i51IXH1099">[1]Indica!$F$641</definedName>
    <definedName name="i51IXH1920" localSheetId="4">[1]Indica!$F$640</definedName>
    <definedName name="i51IXH1920">[1]Indica!$F$640</definedName>
    <definedName name="i51IXH1921" localSheetId="4">[1]Indica!$F$640</definedName>
    <definedName name="i51IXH1921">[1]Indica!$F$640</definedName>
    <definedName name="i51IXH1922" localSheetId="4">[1]Indica!$F$640</definedName>
    <definedName name="i51IXH1922">[1]Indica!$F$640</definedName>
    <definedName name="i51IXH1923" localSheetId="4">[1]Indica!$F$640</definedName>
    <definedName name="i51IXH1923">[1]Indica!$F$640</definedName>
    <definedName name="i51IXH1924" localSheetId="4">[1]Indica!$F$640</definedName>
    <definedName name="i51IXH1924">[1]Indica!$F$640</definedName>
    <definedName name="i51IXH1925" localSheetId="4">[1]Indica!$F$640</definedName>
    <definedName name="i51IXH1925">[1]Indica!$F$640</definedName>
    <definedName name="i51IXH1926" localSheetId="4">[1]Indica!$F$640</definedName>
    <definedName name="i51IXH1926">[1]Indica!$F$640</definedName>
    <definedName name="i51IXH1998" localSheetId="4">[1]Source!$D$1641</definedName>
    <definedName name="i51IXH1998">[1]Source!$D$1641</definedName>
    <definedName name="i51IXH1999" localSheetId="4">[1]Indica!$F$642</definedName>
    <definedName name="i51IXH1999">[1]Indica!$F$642</definedName>
    <definedName name="i551AF1100" localSheetId="4">[1]Indica!$F$133</definedName>
    <definedName name="i551AF1100">[1]Indica!$F$133</definedName>
    <definedName name="i551AF1117" localSheetId="4">[1]Indica!$F$100</definedName>
    <definedName name="i551AF1117">[1]Indica!$F$100</definedName>
    <definedName name="i551AF1118" localSheetId="4">[1]Indica!$F$100</definedName>
    <definedName name="i551AF1118">[1]Indica!$F$100</definedName>
    <definedName name="i551AF1119" localSheetId="4">[1]Indica!$F$100</definedName>
    <definedName name="i551AF1119">[1]Indica!$F$100</definedName>
    <definedName name="i551AF1200" localSheetId="4">[1]Indica!$F$134</definedName>
    <definedName name="i551AF1200">[1]Indica!$F$134</definedName>
    <definedName name="i551AF1217" localSheetId="4">[1]Indica!$F$101</definedName>
    <definedName name="i551AF1217">[1]Indica!$F$101</definedName>
    <definedName name="i551AF1218" localSheetId="4">[1]Indica!$F$101</definedName>
    <definedName name="i551AF1218">[1]Indica!$F$101</definedName>
    <definedName name="i551AF1219" localSheetId="4">[1]Indica!$F$101</definedName>
    <definedName name="i551AF1219">[1]Indica!$F$101</definedName>
    <definedName name="i551AF1317" localSheetId="4">[1]Indica!$F$102</definedName>
    <definedName name="i551AF1317">[1]Indica!$F$102</definedName>
    <definedName name="i551AF1318" localSheetId="4">[1]Indica!$F$102</definedName>
    <definedName name="i551AF1318">[1]Indica!$F$102</definedName>
    <definedName name="i551AF1319" localSheetId="4">[1]Indica!$F$102</definedName>
    <definedName name="i551AF1319">[1]Indica!$F$102</definedName>
    <definedName name="i551AH1100" localSheetId="4">[1]Source!$D$1180</definedName>
    <definedName name="i551AH1100">[1]Source!$D$1180</definedName>
    <definedName name="i551AH1117" localSheetId="4">[1]Source!$D$1181</definedName>
    <definedName name="i551AH1117">[1]Source!$D$1181</definedName>
    <definedName name="i551AH1118" localSheetId="4">[1]Source!$D$1182</definedName>
    <definedName name="i551AH1118">[1]Source!$D$1182</definedName>
    <definedName name="i551AH1119" localSheetId="4">[1]Source!$D$1183</definedName>
    <definedName name="i551AH1119">[1]Source!$D$1183</definedName>
    <definedName name="i551AH1200" localSheetId="4">[1]Source!$D$1184</definedName>
    <definedName name="i551AH1200">[1]Source!$D$1184</definedName>
    <definedName name="i551AH1217" localSheetId="4">[1]Source!$D$1185</definedName>
    <definedName name="i551AH1217">[1]Source!$D$1185</definedName>
    <definedName name="i551AH1218" localSheetId="4">[1]Source!$D$1186</definedName>
    <definedName name="i551AH1218">[1]Source!$D$1186</definedName>
    <definedName name="i551AH1219" localSheetId="4">[1]Source!$D$1187</definedName>
    <definedName name="i551AH1219">[1]Source!$D$1187</definedName>
    <definedName name="i551AH1317" localSheetId="4">[1]Source!$D$1188</definedName>
    <definedName name="i551AH1317">[1]Source!$D$1188</definedName>
    <definedName name="i551AH1318" localSheetId="4">[1]Source!$D$1189</definedName>
    <definedName name="i551AH1318">[1]Source!$D$1189</definedName>
    <definedName name="i551AH1319" localSheetId="4">[1]Source!$D$1190</definedName>
    <definedName name="i551AH1319">[1]Source!$D$1190</definedName>
    <definedName name="i551BF1100" localSheetId="4">[1]Source!$D$1199</definedName>
    <definedName name="i551BF1100">[1]Source!$D$1199</definedName>
    <definedName name="i551BF1115" localSheetId="4">[1]Indica!$F$96</definedName>
    <definedName name="i551BF1115">[1]Indica!$F$96</definedName>
    <definedName name="i551BF1116" localSheetId="4">[1]Source!$D$1200</definedName>
    <definedName name="i551BF1116">[1]Source!$D$1200</definedName>
    <definedName name="i551BF1117" localSheetId="4">[1]Indica!$F$96</definedName>
    <definedName name="i551BF1117">[1]Indica!$F$96</definedName>
    <definedName name="i551BF1200" localSheetId="4">[1]Source!$D$1201</definedName>
    <definedName name="i551BF1200">[1]Source!$D$1201</definedName>
    <definedName name="i551BF1215" localSheetId="4">[1]Indica!$F$97</definedName>
    <definedName name="i551BF1215">[1]Indica!$F$97</definedName>
    <definedName name="i551BF1216" localSheetId="4">[1]Source!$D$1202</definedName>
    <definedName name="i551BF1216">[1]Source!$D$1202</definedName>
    <definedName name="i551BF1217" localSheetId="4">[1]Indica!$F$97</definedName>
    <definedName name="i551BF1217">[1]Indica!$F$97</definedName>
    <definedName name="i551BF1315" localSheetId="4">[1]Indica!$F$98</definedName>
    <definedName name="i551BF1315">[1]Indica!$F$98</definedName>
    <definedName name="i551BF1316" localSheetId="4">[1]Source!$D$1203</definedName>
    <definedName name="i551BF1316">[1]Source!$D$1203</definedName>
    <definedName name="i551BF1317" localSheetId="4">[1]Indica!$F$98</definedName>
    <definedName name="i551BF1317">[1]Indica!$F$98</definedName>
    <definedName name="i551BH1100" localSheetId="4">[1]Source!$D$1204</definedName>
    <definedName name="i551BH1100">[1]Source!$D$1204</definedName>
    <definedName name="i551BH1115" localSheetId="4">[1]Indica!$F$96</definedName>
    <definedName name="i551BH1115">[1]Indica!$F$96</definedName>
    <definedName name="i551BH1116" localSheetId="4">[1]Source!$D$1205</definedName>
    <definedName name="i551BH1116">[1]Source!$D$1205</definedName>
    <definedName name="i551BH1117" localSheetId="4">[1]Source!$D$1206</definedName>
    <definedName name="i551BH1117">[1]Source!$D$1206</definedName>
    <definedName name="i551BH1200" localSheetId="4">[1]Source!$D$1207</definedName>
    <definedName name="i551BH1200">[1]Source!$D$1207</definedName>
    <definedName name="i551BH1215" localSheetId="4">[1]Indica!$F$97</definedName>
    <definedName name="i551BH1215">[1]Indica!$F$97</definedName>
    <definedName name="i551BH1216" localSheetId="4">[1]Source!$D$1208</definedName>
    <definedName name="i551BH1216">[1]Source!$D$1208</definedName>
    <definedName name="i551BH1217" localSheetId="4">[1]Source!$D$1209</definedName>
    <definedName name="i551BH1217">[1]Source!$D$1209</definedName>
    <definedName name="i551BH1315" localSheetId="4">[1]Indica!$F$98</definedName>
    <definedName name="i551BH1315">[1]Indica!$F$98</definedName>
    <definedName name="i551BH1316" localSheetId="4">[1]Source!$D$1210</definedName>
    <definedName name="i551BH1316">[1]Source!$D$1210</definedName>
    <definedName name="i551BH1317" localSheetId="4">[1]Source!$D$1211</definedName>
    <definedName name="i551BH1317">[1]Source!$D$1211</definedName>
    <definedName name="i551CF1100" localSheetId="4">[1]Source!$D$1218</definedName>
    <definedName name="i551CF1100">[1]Source!$D$1218</definedName>
    <definedName name="i551CF1113" localSheetId="4">[1]Source!$D$1219</definedName>
    <definedName name="i551CF1113">[1]Source!$D$1219</definedName>
    <definedName name="i551CF1114" localSheetId="4">[1]Source!$D$1220</definedName>
    <definedName name="i551CF1114">[1]Source!$D$1220</definedName>
    <definedName name="i551CF1115" localSheetId="4">[1]Source!$D$1221</definedName>
    <definedName name="i551CF1115">[1]Source!$D$1221</definedName>
    <definedName name="i551CF1200" localSheetId="4">[1]Source!$D$1222</definedName>
    <definedName name="i551CF1200">[1]Source!$D$1222</definedName>
    <definedName name="i551CF1213" localSheetId="4">[1]Source!$D$1223</definedName>
    <definedName name="i551CF1213">[1]Source!$D$1223</definedName>
    <definedName name="i551CF1214" localSheetId="4">[1]Source!$D$1224</definedName>
    <definedName name="i551CF1214">[1]Source!$D$1224</definedName>
    <definedName name="i551CF1215" localSheetId="4">[1]Source!$D$1225</definedName>
    <definedName name="i551CF1215">[1]Source!$D$1225</definedName>
    <definedName name="i551CF1313" localSheetId="4">[1]Source!$D$1226</definedName>
    <definedName name="i551CF1313">[1]Source!$D$1226</definedName>
    <definedName name="i551CF1314" localSheetId="4">[1]Source!$D$1227</definedName>
    <definedName name="i551CF1314">[1]Source!$D$1227</definedName>
    <definedName name="i551CF1315" localSheetId="4">[1]Source!$D$1228</definedName>
    <definedName name="i551CF1315">[1]Source!$D$1228</definedName>
    <definedName name="i551CH1100" localSheetId="4">[1]Source!$D$1229</definedName>
    <definedName name="i551CH1100">[1]Source!$D$1229</definedName>
    <definedName name="i551CH1113" localSheetId="4">[1]Source!$D$1230</definedName>
    <definedName name="i551CH1113">[1]Source!$D$1230</definedName>
    <definedName name="i551CH1114" localSheetId="4">[1]Source!$D$1231</definedName>
    <definedName name="i551CH1114">[1]Source!$D$1231</definedName>
    <definedName name="i551CH1115" localSheetId="4">[1]Source!$D$1232</definedName>
    <definedName name="i551CH1115">[1]Source!$D$1232</definedName>
    <definedName name="i551CH1200" localSheetId="4">[1]Source!$D$1233</definedName>
    <definedName name="i551CH1200">[1]Source!$D$1233</definedName>
    <definedName name="i551CH1213" localSheetId="4">[1]Source!$D$1234</definedName>
    <definedName name="i551CH1213">[1]Source!$D$1234</definedName>
    <definedName name="i551CH1214" localSheetId="4">[1]Source!$D$1235</definedName>
    <definedName name="i551CH1214">[1]Source!$D$1235</definedName>
    <definedName name="i551CH1215" localSheetId="4">[1]Source!$D$1236</definedName>
    <definedName name="i551CH1215">[1]Source!$D$1236</definedName>
    <definedName name="i551CH1313" localSheetId="4">[1]Source!$D$1237</definedName>
    <definedName name="i551CH1313">[1]Source!$D$1237</definedName>
    <definedName name="i551CH1314" localSheetId="4">[1]Source!$D$1238</definedName>
    <definedName name="i551CH1314">[1]Source!$D$1238</definedName>
    <definedName name="i551CH1315" localSheetId="4">[1]Source!$D$1239</definedName>
    <definedName name="i551CH1315">[1]Source!$D$1239</definedName>
    <definedName name="i551DF1100" localSheetId="4">[1]Source!$D$1248</definedName>
    <definedName name="i551DF1100">[1]Source!$D$1248</definedName>
    <definedName name="i551DF1111" localSheetId="4">[1]Source!$D$1249</definedName>
    <definedName name="i551DF1111">[1]Source!$D$1249</definedName>
    <definedName name="i551DF1112" localSheetId="4">[1]Source!$D$1250</definedName>
    <definedName name="i551DF1112">[1]Source!$D$1250</definedName>
    <definedName name="i551DF1113" localSheetId="4">[1]Source!$D$1251</definedName>
    <definedName name="i551DF1113">[1]Source!$D$1251</definedName>
    <definedName name="i551DF1200" localSheetId="4">[1]Source!$D$1252</definedName>
    <definedName name="i551DF1200">[1]Source!$D$1252</definedName>
    <definedName name="i551DF1211" localSheetId="4">[1]Source!$D$1253</definedName>
    <definedName name="i551DF1211">[1]Source!$D$1253</definedName>
    <definedName name="i551DF1212" localSheetId="4">[1]Source!$D$1254</definedName>
    <definedName name="i551DF1212">[1]Source!$D$1254</definedName>
    <definedName name="i551DF1213" localSheetId="4">[1]Source!$D$1255</definedName>
    <definedName name="i551DF1213">[1]Source!$D$1255</definedName>
    <definedName name="i551DF1311" localSheetId="4">[1]Source!$D$1256</definedName>
    <definedName name="i551DF1311">[1]Source!$D$1256</definedName>
    <definedName name="i551DF1312" localSheetId="4">[1]Source!$D$1257</definedName>
    <definedName name="i551DF1312">[1]Source!$D$1257</definedName>
    <definedName name="i551DF1313" localSheetId="4">[1]Source!$D$1258</definedName>
    <definedName name="i551DF1313">[1]Source!$D$1258</definedName>
    <definedName name="i551DH1100" localSheetId="4">[1]Source!$D$1259</definedName>
    <definedName name="i551DH1100">[1]Source!$D$1259</definedName>
    <definedName name="i551DH1111" localSheetId="4">[1]Source!$D$1260</definedName>
    <definedName name="i551DH1111">[1]Source!$D$1260</definedName>
    <definedName name="i551DH1112" localSheetId="4">[1]Source!$D$1261</definedName>
    <definedName name="i551DH1112">[1]Source!$D$1261</definedName>
    <definedName name="i551DH1113" localSheetId="4">[1]Source!$D$1262</definedName>
    <definedName name="i551DH1113">[1]Source!$D$1262</definedName>
    <definedName name="i551DH1200" localSheetId="4">[1]Source!$D$1263</definedName>
    <definedName name="i551DH1200">[1]Source!$D$1263</definedName>
    <definedName name="i551DH1211" localSheetId="4">[1]Source!$D$1264</definedName>
    <definedName name="i551DH1211">[1]Source!$D$1264</definedName>
    <definedName name="i551DH1212" localSheetId="4">[1]Source!$D$1265</definedName>
    <definedName name="i551DH1212">[1]Source!$D$1265</definedName>
    <definedName name="i551DH1213" localSheetId="4">[1]Source!$D$1266</definedName>
    <definedName name="i551DH1213">[1]Source!$D$1266</definedName>
    <definedName name="i551DH1311" localSheetId="4">[1]Source!$D$1267</definedName>
    <definedName name="i551DH1311">[1]Source!$D$1267</definedName>
    <definedName name="i551DH1312" localSheetId="4">[1]Source!$D$1268</definedName>
    <definedName name="i551DH1312">[1]Source!$D$1268</definedName>
    <definedName name="i551DH1313" localSheetId="4">[1]Source!$D$1269</definedName>
    <definedName name="i551DH1313">[1]Source!$D$1269</definedName>
    <definedName name="i551EF1100" localSheetId="4">[1]Source!$D$1278</definedName>
    <definedName name="i551EF1100">[1]Source!$D$1278</definedName>
    <definedName name="i551EF1110" localSheetId="4">[1]Indica!$F$84</definedName>
    <definedName name="i551EF1110">[1]Indica!$F$84</definedName>
    <definedName name="i551EF1111" localSheetId="4">[1]Source!$D$1279</definedName>
    <definedName name="i551EF1111">[1]Source!$D$1279</definedName>
    <definedName name="i551EF1112" localSheetId="4">[1]Source!$D$1280</definedName>
    <definedName name="i551EF1112">[1]Source!$D$1280</definedName>
    <definedName name="i551EF1200" localSheetId="4">[1]Source!$D$1281</definedName>
    <definedName name="i551EF1200">[1]Source!$D$1281</definedName>
    <definedName name="i551EF1210" localSheetId="4">[1]Indica!$F$85</definedName>
    <definedName name="i551EF1210">[1]Indica!$F$85</definedName>
    <definedName name="i551EF1211" localSheetId="4">[1]Source!$D$1282</definedName>
    <definedName name="i551EF1211">[1]Source!$D$1282</definedName>
    <definedName name="i551EF1212" localSheetId="4">[1]Source!$D$1283</definedName>
    <definedName name="i551EF1212">[1]Source!$D$1283</definedName>
    <definedName name="i551EF1310" localSheetId="4">[1]Indica!$F$86</definedName>
    <definedName name="i551EF1310">[1]Indica!$F$86</definedName>
    <definedName name="i551EF1311" localSheetId="4">[1]Source!$D$1284</definedName>
    <definedName name="i551EF1311">[1]Source!$D$1284</definedName>
    <definedName name="i551EF1312" localSheetId="4">[1]Source!$D$1285</definedName>
    <definedName name="i551EF1312">[1]Source!$D$1285</definedName>
    <definedName name="i551EH1100" localSheetId="4">[1]Source!$D$1286</definedName>
    <definedName name="i551EH1100">[1]Source!$D$1286</definedName>
    <definedName name="i551EH1110" localSheetId="4">[1]Source!$D$1287</definedName>
    <definedName name="i551EH1110">[1]Source!$D$1287</definedName>
    <definedName name="i551EH1111" localSheetId="4">[1]Source!$D$1288</definedName>
    <definedName name="i551EH1111">[1]Source!$D$1288</definedName>
    <definedName name="i551EH1112" localSheetId="4">[1]Source!$D$1289</definedName>
    <definedName name="i551EH1112">[1]Source!$D$1289</definedName>
    <definedName name="i551EH1200" localSheetId="4">[1]Source!$D$1290</definedName>
    <definedName name="i551EH1200">[1]Source!$D$1290</definedName>
    <definedName name="i551EH1210" localSheetId="4">[1]Source!$D$1291</definedName>
    <definedName name="i551EH1210">[1]Source!$D$1291</definedName>
    <definedName name="i551EH1211" localSheetId="4">[1]Source!$D$1292</definedName>
    <definedName name="i551EH1211">[1]Source!$D$1292</definedName>
    <definedName name="i551EH1212" localSheetId="4">[1]Source!$D$1293</definedName>
    <definedName name="i551EH1212">[1]Source!$D$1293</definedName>
    <definedName name="i551EH1310" localSheetId="4">[1]Source!$D$1294</definedName>
    <definedName name="i551EH1310">[1]Source!$D$1294</definedName>
    <definedName name="i551EH1311" localSheetId="4">[1]Source!$D$1295</definedName>
    <definedName name="i551EH1311">[1]Source!$D$1295</definedName>
    <definedName name="i551EH1312" localSheetId="4">[1]Source!$D$1296</definedName>
    <definedName name="i551EH1312">[1]Source!$D$1296</definedName>
    <definedName name="i551FF1100" localSheetId="4">[1]Source!$D$1305</definedName>
    <definedName name="i551FF1100">[1]Source!$D$1305</definedName>
    <definedName name="i551FF1109" localSheetId="4">[1]Source!$D$1306</definedName>
    <definedName name="i551FF1109">[1]Source!$D$1306</definedName>
    <definedName name="i551FF1110" localSheetId="4">[1]Source!$D$1307</definedName>
    <definedName name="i551FF1110">[1]Source!$D$1307</definedName>
    <definedName name="i551FF1111" localSheetId="4">[1]Source!$D$1308</definedName>
    <definedName name="i551FF1111">[1]Source!$D$1308</definedName>
    <definedName name="i551FF1200" localSheetId="4">[1]Source!$D$1309</definedName>
    <definedName name="i551FF1200">[1]Source!$D$1309</definedName>
    <definedName name="i551FF1209" localSheetId="4">[1]Source!$D$1310</definedName>
    <definedName name="i551FF1209">[1]Source!$D$1310</definedName>
    <definedName name="i551FF1210" localSheetId="4">[1]Source!$D$1311</definedName>
    <definedName name="i551FF1210">[1]Source!$D$1311</definedName>
    <definedName name="i551FF1211" localSheetId="4">[1]Source!$D$1312</definedName>
    <definedName name="i551FF1211">[1]Source!$D$1312</definedName>
    <definedName name="i551FF1309" localSheetId="4">[1]Source!$D$1313</definedName>
    <definedName name="i551FF1309">[1]Source!$D$1313</definedName>
    <definedName name="i551FF1310" localSheetId="4">[1]Source!$D$1314</definedName>
    <definedName name="i551FF1310">[1]Source!$D$1314</definedName>
    <definedName name="i551FF1311" localSheetId="4">[1]Source!$D$1315</definedName>
    <definedName name="i551FF1311">[1]Source!$D$1315</definedName>
    <definedName name="i551FH1100" localSheetId="4">[1]Source!$D$1316</definedName>
    <definedName name="i551FH1100">[1]Source!$D$1316</definedName>
    <definedName name="i551FH1109" localSheetId="4">[1]Source!$D$1317</definedName>
    <definedName name="i551FH1109">[1]Source!$D$1317</definedName>
    <definedName name="i551FH1110" localSheetId="4">[1]Source!$D$1318</definedName>
    <definedName name="i551FH1110">[1]Source!$D$1318</definedName>
    <definedName name="i551FH1111" localSheetId="4">[1]Source!$D$1319</definedName>
    <definedName name="i551FH1111">[1]Source!$D$1319</definedName>
    <definedName name="i551FH1200" localSheetId="4">[1]Source!$D$1320</definedName>
    <definedName name="i551FH1200">[1]Source!$D$1320</definedName>
    <definedName name="i551FH1209" localSheetId="4">[1]Source!$D$1321</definedName>
    <definedName name="i551FH1209">[1]Source!$D$1321</definedName>
    <definedName name="i551FH1210" localSheetId="4">[1]Source!$D$1322</definedName>
    <definedName name="i551FH1210">[1]Source!$D$1322</definedName>
    <definedName name="i551FH1211" localSheetId="4">[1]Source!$D$1323</definedName>
    <definedName name="i551FH1211">[1]Source!$D$1323</definedName>
    <definedName name="i551FH1309" localSheetId="4">[1]Source!$D$1324</definedName>
    <definedName name="i551FH1309">[1]Source!$D$1324</definedName>
    <definedName name="i551FH1310" localSheetId="4">[1]Source!$D$1325</definedName>
    <definedName name="i551FH1310">[1]Source!$D$1325</definedName>
    <definedName name="i551FH1311" localSheetId="4">[1]Source!$D$1326</definedName>
    <definedName name="i551FH1311">[1]Source!$D$1326</definedName>
    <definedName name="i551GF1100" localSheetId="4">[1]Source!$D$1335</definedName>
    <definedName name="i551GF1100">[1]Source!$D$1335</definedName>
    <definedName name="i551GF1107" localSheetId="4">[1]Source!$D$1336</definedName>
    <definedName name="i551GF1107">[1]Source!$D$1336</definedName>
    <definedName name="i551GF1108" localSheetId="4">[1]Source!$D$1337</definedName>
    <definedName name="i551GF1108">[1]Source!$D$1337</definedName>
    <definedName name="i551GF1109" localSheetId="4">[1]Source!$D$1338</definedName>
    <definedName name="i551GF1109">[1]Source!$D$1338</definedName>
    <definedName name="i551GF1200" localSheetId="4">[1]Source!$D$1339</definedName>
    <definedName name="i551GF1200">[1]Source!$D$1339</definedName>
    <definedName name="i551GF1207" localSheetId="4">[1]Source!$D$1340</definedName>
    <definedName name="i551GF1207">[1]Source!$D$1340</definedName>
    <definedName name="i551GF1208" localSheetId="4">[1]Source!$D$1341</definedName>
    <definedName name="i551GF1208">[1]Source!$D$1341</definedName>
    <definedName name="i551GF1209" localSheetId="4">[1]Source!$D$1342</definedName>
    <definedName name="i551GF1209">[1]Source!$D$1342</definedName>
    <definedName name="i551GF1307" localSheetId="4">[1]Source!$D$1343</definedName>
    <definedName name="i551GF1307">[1]Source!$D$1343</definedName>
    <definedName name="i551GF1308" localSheetId="4">[1]Source!$D$1344</definedName>
    <definedName name="i551GF1308">[1]Source!$D$1344</definedName>
    <definedName name="i551GF1309" localSheetId="4">[1]Source!$D$1345</definedName>
    <definedName name="i551GF1309">[1]Source!$D$1345</definedName>
    <definedName name="i551GH1100" localSheetId="4">[1]Source!$D$1346</definedName>
    <definedName name="i551GH1100">[1]Source!$D$1346</definedName>
    <definedName name="i551GH1107" localSheetId="4">[1]Source!$D$1347</definedName>
    <definedName name="i551GH1107">[1]Source!$D$1347</definedName>
    <definedName name="i551GH1108" localSheetId="4">[1]Source!$D$1348</definedName>
    <definedName name="i551GH1108">[1]Source!$D$1348</definedName>
    <definedName name="i551GH1109" localSheetId="4">[1]Source!$D$1349</definedName>
    <definedName name="i551GH1109">[1]Source!$D$1349</definedName>
    <definedName name="i551GH1200" localSheetId="4">[1]Source!$D$1350</definedName>
    <definedName name="i551GH1200">[1]Source!$D$1350</definedName>
    <definedName name="i551GH1207" localSheetId="4">[1]Source!$D$1351</definedName>
    <definedName name="i551GH1207">[1]Source!$D$1351</definedName>
    <definedName name="i551GH1208" localSheetId="4">[1]Source!$D$1352</definedName>
    <definedName name="i551GH1208">[1]Source!$D$1352</definedName>
    <definedName name="i551GH1209" localSheetId="4">[1]Source!$D$1353</definedName>
    <definedName name="i551GH1209">[1]Source!$D$1353</definedName>
    <definedName name="i551GH1307" localSheetId="4">[1]Source!$D$1354</definedName>
    <definedName name="i551GH1307">[1]Source!$D$1354</definedName>
    <definedName name="i551GH1308" localSheetId="4">[1]Source!$D$1355</definedName>
    <definedName name="i551GH1308">[1]Source!$D$1355</definedName>
    <definedName name="i551GH1309" localSheetId="4">[1]Source!$D$1356</definedName>
    <definedName name="i551GH1309">[1]Source!$D$1356</definedName>
    <definedName name="i551HF1100" localSheetId="4">[1]Source!$D$1365</definedName>
    <definedName name="i551HF1100">[1]Source!$D$1365</definedName>
    <definedName name="i551HF1103" localSheetId="4">[1]Source!$D$1366</definedName>
    <definedName name="i551HF1103">[1]Source!$D$1366</definedName>
    <definedName name="i551HF1104" localSheetId="4">[1]Source!$D$1367</definedName>
    <definedName name="i551HF1104">[1]Source!$D$1367</definedName>
    <definedName name="i551HF1105" localSheetId="4">[1]Source!$D$1368</definedName>
    <definedName name="i551HF1105">[1]Source!$D$1368</definedName>
    <definedName name="i551HF1106" localSheetId="4">[1]Source!$D$1369</definedName>
    <definedName name="i551HF1106">[1]Source!$D$1369</definedName>
    <definedName name="i551HF1107" localSheetId="4">[1]Source!$D$1370</definedName>
    <definedName name="i551HF1107">[1]Source!$D$1370</definedName>
    <definedName name="i551HF1200" localSheetId="4">[1]Source!$D$1371</definedName>
    <definedName name="i551HF1200">[1]Source!$D$1371</definedName>
    <definedName name="i551HF1203" localSheetId="4">[1]Source!$D$1372</definedName>
    <definedName name="i551HF1203">[1]Source!$D$1372</definedName>
    <definedName name="i551HF1204" localSheetId="4">[1]Source!$D$1373</definedName>
    <definedName name="i551HF1204">[1]Source!$D$1373</definedName>
    <definedName name="i551HF1205" localSheetId="4">[1]Source!$D$1374</definedName>
    <definedName name="i551HF1205">[1]Source!$D$1374</definedName>
    <definedName name="i551HF1206" localSheetId="4">[1]Source!$D$1375</definedName>
    <definedName name="i551HF1206">[1]Source!$D$1375</definedName>
    <definedName name="i551HF1207" localSheetId="4">[1]Source!$D$1376</definedName>
    <definedName name="i551HF1207">[1]Source!$D$1376</definedName>
    <definedName name="i551HF1303" localSheetId="4">[1]Source!$D$1377</definedName>
    <definedName name="i551HF1303">[1]Source!$D$1377</definedName>
    <definedName name="i551HF1304" localSheetId="4">[1]Source!$D$1378</definedName>
    <definedName name="i551HF1304">[1]Source!$D$1378</definedName>
    <definedName name="i551HF1305" localSheetId="4">[1]Source!$D$1379</definedName>
    <definedName name="i551HF1305">[1]Source!$D$1379</definedName>
    <definedName name="i551HF1306" localSheetId="4">[1]Source!$D$1380</definedName>
    <definedName name="i551HF1306">[1]Source!$D$1380</definedName>
    <definedName name="i551HF1307" localSheetId="4">[1]Source!$D$1381</definedName>
    <definedName name="i551HF1307">[1]Source!$D$1381</definedName>
    <definedName name="i551HH1100" localSheetId="4">[1]Source!$D$1382</definedName>
    <definedName name="i551HH1100">[1]Source!$D$1382</definedName>
    <definedName name="i551HH1103" localSheetId="4">[1]Source!$D$1383</definedName>
    <definedName name="i551HH1103">[1]Source!$D$1383</definedName>
    <definedName name="i551HH1104" localSheetId="4">[1]Source!$D$1384</definedName>
    <definedName name="i551HH1104">[1]Source!$D$1384</definedName>
    <definedName name="i551HH1105" localSheetId="4">[1]Source!$D$1385</definedName>
    <definedName name="i551HH1105">[1]Source!$D$1385</definedName>
    <definedName name="i551HH1106" localSheetId="4">[1]Source!$D$1386</definedName>
    <definedName name="i551HH1106">[1]Source!$D$1386</definedName>
    <definedName name="i551HH1107" localSheetId="4">[1]Source!$D$1387</definedName>
    <definedName name="i551HH1107">[1]Source!$D$1387</definedName>
    <definedName name="i551HH1200" localSheetId="4">[1]Source!$D$1388</definedName>
    <definedName name="i551HH1200">[1]Source!$D$1388</definedName>
    <definedName name="i551HH1203" localSheetId="4">[1]Source!$D$1389</definedName>
    <definedName name="i551HH1203">[1]Source!$D$1389</definedName>
    <definedName name="i551HH1204" localSheetId="4">[1]Source!$D$1390</definedName>
    <definedName name="i551HH1204">[1]Source!$D$1390</definedName>
    <definedName name="i551HH1205" localSheetId="4">[1]Source!$D$1391</definedName>
    <definedName name="i551HH1205">[1]Source!$D$1391</definedName>
    <definedName name="i551HH1206" localSheetId="4">[1]Source!$D$1392</definedName>
    <definedName name="i551HH1206">[1]Source!$D$1392</definedName>
    <definedName name="i551HH1207" localSheetId="4">[1]Source!$D$1393</definedName>
    <definedName name="i551HH1207">[1]Source!$D$1393</definedName>
    <definedName name="i551HH1303" localSheetId="4">[1]Source!$D$1394</definedName>
    <definedName name="i551HH1303">[1]Source!$D$1394</definedName>
    <definedName name="i551HH1304" localSheetId="4">[1]Source!$D$1395</definedName>
    <definedName name="i551HH1304">[1]Source!$D$1395</definedName>
    <definedName name="i551HH1305" localSheetId="4">[1]Source!$D$1396</definedName>
    <definedName name="i551HH1305">[1]Source!$D$1396</definedName>
    <definedName name="i551HH1306" localSheetId="4">[1]Source!$D$1397</definedName>
    <definedName name="i551HH1306">[1]Source!$D$1397</definedName>
    <definedName name="i551HH1307" localSheetId="4">[1]Source!$D$1398</definedName>
    <definedName name="i551HH1307">[1]Source!$D$1398</definedName>
    <definedName name="i551IF1100" localSheetId="4">[1]Indica!$F$68</definedName>
    <definedName name="i551IF1100">[1]Indica!$F$68</definedName>
    <definedName name="i551IF1101" localSheetId="4">[1]Indica!$F$68</definedName>
    <definedName name="i551IF1101">[1]Indica!$F$68</definedName>
    <definedName name="i551IF1102" localSheetId="4">[1]Indica!$F$68</definedName>
    <definedName name="i551IF1102">[1]Indica!$F$68</definedName>
    <definedName name="i551IF1103" localSheetId="4">[1]Indica!$F$68</definedName>
    <definedName name="i551IF1103">[1]Indica!$F$68</definedName>
    <definedName name="i551IF1104" localSheetId="4">[1]Indica!$F$68</definedName>
    <definedName name="i551IF1104">[1]Indica!$F$68</definedName>
    <definedName name="i551IF1200" localSheetId="4">[1]Indica!$F$69</definedName>
    <definedName name="i551IF1200">[1]Indica!$F$69</definedName>
    <definedName name="i551IF1201" localSheetId="4">[1]Indica!$F$69</definedName>
    <definedName name="i551IF1201">[1]Indica!$F$69</definedName>
    <definedName name="i551IF1202" localSheetId="4">[1]Indica!$F$69</definedName>
    <definedName name="i551IF1202">[1]Indica!$F$69</definedName>
    <definedName name="i551IF1203" localSheetId="4">[1]Indica!$F$69</definedName>
    <definedName name="i551IF1203">[1]Indica!$F$69</definedName>
    <definedName name="i551IF1204" localSheetId="4">[1]Indica!$F$69</definedName>
    <definedName name="i551IF1204">[1]Indica!$F$69</definedName>
    <definedName name="i551IF1301" localSheetId="4">[1]Indica!$F$70</definedName>
    <definedName name="i551IF1301">[1]Indica!$F$70</definedName>
    <definedName name="i551IF1302" localSheetId="4">[1]Indica!$F$70</definedName>
    <definedName name="i551IF1302">[1]Indica!$F$70</definedName>
    <definedName name="i551IF1303" localSheetId="4">[1]Indica!$F$70</definedName>
    <definedName name="i551IF1303">[1]Indica!$F$70</definedName>
    <definedName name="i551IF1304" localSheetId="4">[1]Indica!$F$70</definedName>
    <definedName name="i551IF1304">[1]Indica!$F$70</definedName>
    <definedName name="i551IH1100" localSheetId="4">[1]Source!$D$1411</definedName>
    <definedName name="i551IH1100">[1]Source!$D$1411</definedName>
    <definedName name="i551IH1101" localSheetId="4">[1]Indica!$F$68</definedName>
    <definedName name="i551IH1101">[1]Indica!$F$68</definedName>
    <definedName name="i551IH1102" localSheetId="4">[1]Indica!$F$68</definedName>
    <definedName name="i551IH1102">[1]Indica!$F$68</definedName>
    <definedName name="i551IH1103" localSheetId="4">[1]Source!$D$1412</definedName>
    <definedName name="i551IH1103">[1]Source!$D$1412</definedName>
    <definedName name="i551IH1104" localSheetId="4">[1]Source!$D$1413</definedName>
    <definedName name="i551IH1104">[1]Source!$D$1413</definedName>
    <definedName name="i551IH1200" localSheetId="4">[1]Source!$D$1414</definedName>
    <definedName name="i551IH1200">[1]Source!$D$1414</definedName>
    <definedName name="i551IH1201" localSheetId="4">[1]Indica!$F$69</definedName>
    <definedName name="i551IH1201">[1]Indica!$F$69</definedName>
    <definedName name="i551IH1202" localSheetId="4">[1]Indica!$F$69</definedName>
    <definedName name="i551IH1202">[1]Indica!$F$69</definedName>
    <definedName name="i551IH1203" localSheetId="4">[1]Source!$D$1415</definedName>
    <definedName name="i551IH1203">[1]Source!$D$1415</definedName>
    <definedName name="i551IH1204" localSheetId="4">[1]Source!$D$1416</definedName>
    <definedName name="i551IH1204">[1]Source!$D$1416</definedName>
    <definedName name="i551IH1301" localSheetId="4">[1]Indica!$F$70</definedName>
    <definedName name="i551IH1301">[1]Indica!$F$70</definedName>
    <definedName name="i551IH1302" localSheetId="4">[1]Indica!$F$70</definedName>
    <definedName name="i551IH1302">[1]Indica!$F$70</definedName>
    <definedName name="i551IH1303" localSheetId="4">[1]Source!$D$1417</definedName>
    <definedName name="i551IH1303">[1]Source!$D$1417</definedName>
    <definedName name="i551IH1304" localSheetId="4">[1]Source!$D$1418</definedName>
    <definedName name="i551IH1304">[1]Source!$D$1418</definedName>
    <definedName name="i551XF1100" localSheetId="4">[1]Source!$D$1425</definedName>
    <definedName name="i551XF1100">[1]Source!$D$1425</definedName>
    <definedName name="i551XF1120" localSheetId="4">[1]Indica!$F$104</definedName>
    <definedName name="i551XF1120">[1]Indica!$F$104</definedName>
    <definedName name="i551XF1121" localSheetId="4">[1]Indica!$F$104</definedName>
    <definedName name="i551XF1121">[1]Indica!$F$104</definedName>
    <definedName name="i551XF1122" localSheetId="4">[1]Indica!$F$104</definedName>
    <definedName name="i551XF1122">[1]Indica!$F$104</definedName>
    <definedName name="i551XF1123" localSheetId="4">[1]Indica!$F$104</definedName>
    <definedName name="i551XF1123">[1]Indica!$F$104</definedName>
    <definedName name="i551XF1124" localSheetId="4">[1]Indica!$F$104</definedName>
    <definedName name="i551XF1124">[1]Indica!$F$104</definedName>
    <definedName name="i551XF1125" localSheetId="4">[1]Indica!$F$104</definedName>
    <definedName name="i551XF1125">[1]Indica!$F$104</definedName>
    <definedName name="i551XF1126" localSheetId="4">[1]Indica!$F$104</definedName>
    <definedName name="i551XF1126">[1]Indica!$F$104</definedName>
    <definedName name="i551XF1198" localSheetId="4">[1]Source!$D$1426</definedName>
    <definedName name="i551XF1198">[1]Source!$D$1426</definedName>
    <definedName name="i551XF1199" localSheetId="4">[1]Indica!$F$108</definedName>
    <definedName name="i551XF1199">[1]Indica!$F$108</definedName>
    <definedName name="i551XF1200" localSheetId="4">[1]Source!$D$1427</definedName>
    <definedName name="i551XF1200">[1]Source!$D$1427</definedName>
    <definedName name="i551XF1220" localSheetId="4">[1]Indica!$F$105</definedName>
    <definedName name="i551XF1220">[1]Indica!$F$105</definedName>
    <definedName name="i551XF1221" localSheetId="4">[1]Indica!$F$105</definedName>
    <definedName name="i551XF1221">[1]Indica!$F$105</definedName>
    <definedName name="i551XF1222" localSheetId="4">[1]Indica!$F$105</definedName>
    <definedName name="i551XF1222">[1]Indica!$F$105</definedName>
    <definedName name="i551XF1223" localSheetId="4">[1]Indica!$F$105</definedName>
    <definedName name="i551XF1223">[1]Indica!$F$105</definedName>
    <definedName name="i551XF1224" localSheetId="4">[1]Indica!$F$105</definedName>
    <definedName name="i551XF1224">[1]Indica!$F$105</definedName>
    <definedName name="i551XF1225" localSheetId="4">[1]Indica!$F$105</definedName>
    <definedName name="i551XF1225">[1]Indica!$F$105</definedName>
    <definedName name="i551XF1226" localSheetId="4">[1]Indica!$F$105</definedName>
    <definedName name="i551XF1226">[1]Indica!$F$105</definedName>
    <definedName name="i551XF1298" localSheetId="4">[1]Source!$D$1428</definedName>
    <definedName name="i551XF1298">[1]Source!$D$1428</definedName>
    <definedName name="i551XF1299" localSheetId="4">[1]Indica!$F$109</definedName>
    <definedName name="i551XF1299">[1]Indica!$F$109</definedName>
    <definedName name="i551XF1320" localSheetId="4">[1]Indica!$F$106</definedName>
    <definedName name="i551XF1320">[1]Indica!$F$106</definedName>
    <definedName name="i551XF1321" localSheetId="4">[1]Indica!$F$106</definedName>
    <definedName name="i551XF1321">[1]Indica!$F$106</definedName>
    <definedName name="i551XF1322" localSheetId="4">[1]Indica!$F$106</definedName>
    <definedName name="i551XF1322">[1]Indica!$F$106</definedName>
    <definedName name="i551XF1323" localSheetId="4">[1]Indica!$F$106</definedName>
    <definedName name="i551XF1323">[1]Indica!$F$106</definedName>
    <definedName name="i551XF1324" localSheetId="4">[1]Indica!$F$106</definedName>
    <definedName name="i551XF1324">[1]Indica!$F$106</definedName>
    <definedName name="i551XF1325" localSheetId="4">[1]Indica!$F$106</definedName>
    <definedName name="i551XF1325">[1]Indica!$F$106</definedName>
    <definedName name="i551XF1326" localSheetId="4">[1]Indica!$F$106</definedName>
    <definedName name="i551XF1326">[1]Indica!$F$106</definedName>
    <definedName name="i551XF1398" localSheetId="4">[1]Source!$D$1429</definedName>
    <definedName name="i551XF1398">[1]Source!$D$1429</definedName>
    <definedName name="i551XF1399" localSheetId="4">[1]Indica!$F$110</definedName>
    <definedName name="i551XF1399">[1]Indica!$F$110</definedName>
    <definedName name="i551XH1100" localSheetId="4">[1]Source!$D$1430</definedName>
    <definedName name="i551XH1100">[1]Source!$D$1430</definedName>
    <definedName name="i551XH1120" localSheetId="4">[1]Indica!$F$104</definedName>
    <definedName name="i551XH1120">[1]Indica!$F$104</definedName>
    <definedName name="i551XH1121" localSheetId="4">[1]Indica!$F$104</definedName>
    <definedName name="i551XH1121">[1]Indica!$F$104</definedName>
    <definedName name="i551XH1122" localSheetId="4">[1]Indica!$F$104</definedName>
    <definedName name="i551XH1122">[1]Indica!$F$104</definedName>
    <definedName name="i551XH1123" localSheetId="4">[1]Indica!$F$104</definedName>
    <definedName name="i551XH1123">[1]Indica!$F$104</definedName>
    <definedName name="i551XH1124" localSheetId="4">[1]Indica!$F$104</definedName>
    <definedName name="i551XH1124">[1]Indica!$F$104</definedName>
    <definedName name="i551XH1125" localSheetId="4">[1]Indica!$F$104</definedName>
    <definedName name="i551XH1125">[1]Indica!$F$104</definedName>
    <definedName name="i551XH1126" localSheetId="4">[1]Indica!$F$104</definedName>
    <definedName name="i551XH1126">[1]Indica!$F$104</definedName>
    <definedName name="i551XH1198" localSheetId="4">[1]Source!$D$1431</definedName>
    <definedName name="i551XH1198">[1]Source!$D$1431</definedName>
    <definedName name="i551XH1199" localSheetId="4">[1]Indica!$F$108</definedName>
    <definedName name="i551XH1199">[1]Indica!$F$108</definedName>
    <definedName name="i551XH1200" localSheetId="4">[1]Source!$D$1432</definedName>
    <definedName name="i551XH1200">[1]Source!$D$1432</definedName>
    <definedName name="i551XH1220" localSheetId="4">[1]Indica!$F$105</definedName>
    <definedName name="i551XH1220">[1]Indica!$F$105</definedName>
    <definedName name="i551XH1221" localSheetId="4">[1]Indica!$F$105</definedName>
    <definedName name="i551XH1221">[1]Indica!$F$105</definedName>
    <definedName name="i551XH1222" localSheetId="4">[1]Indica!$F$105</definedName>
    <definedName name="i551XH1222">[1]Indica!$F$105</definedName>
    <definedName name="i551XH1223" localSheetId="4">[1]Indica!$F$105</definedName>
    <definedName name="i551XH1223">[1]Indica!$F$105</definedName>
    <definedName name="i551XH1224" localSheetId="4">[1]Indica!$F$105</definedName>
    <definedName name="i551XH1224">[1]Indica!$F$105</definedName>
    <definedName name="i551XH1225" localSheetId="4">[1]Indica!$F$105</definedName>
    <definedName name="i551XH1225">[1]Indica!$F$105</definedName>
    <definedName name="i551XH1226" localSheetId="4">[1]Indica!$F$105</definedName>
    <definedName name="i551XH1226">[1]Indica!$F$105</definedName>
    <definedName name="i551XH1298" localSheetId="4">[1]Source!$D$1433</definedName>
    <definedName name="i551XH1298">[1]Source!$D$1433</definedName>
    <definedName name="i551XH1299" localSheetId="4">[1]Indica!$F$109</definedName>
    <definedName name="i551XH1299">[1]Indica!$F$109</definedName>
    <definedName name="i551XH1320" localSheetId="4">[1]Indica!$F$106</definedName>
    <definedName name="i551XH1320">[1]Indica!$F$106</definedName>
    <definedName name="i551XH1321" localSheetId="4">[1]Indica!$F$106</definedName>
    <definedName name="i551XH1321">[1]Indica!$F$106</definedName>
    <definedName name="i551XH1322" localSheetId="4">[1]Indica!$F$106</definedName>
    <definedName name="i551XH1322">[1]Indica!$F$106</definedName>
    <definedName name="i551XH1323" localSheetId="4">[1]Indica!$F$106</definedName>
    <definedName name="i551XH1323">[1]Indica!$F$106</definedName>
    <definedName name="i551XH1324" localSheetId="4">[1]Indica!$F$106</definedName>
    <definedName name="i551XH1324">[1]Indica!$F$106</definedName>
    <definedName name="i551XH1325" localSheetId="4">[1]Indica!$F$106</definedName>
    <definedName name="i551XH1325">[1]Indica!$F$106</definedName>
    <definedName name="i551XH1326" localSheetId="4">[1]Indica!$F$106</definedName>
    <definedName name="i551XH1326">[1]Indica!$F$106</definedName>
    <definedName name="i551XH1398" localSheetId="4">[1]Source!$D$1434</definedName>
    <definedName name="i551XH1398">[1]Source!$D$1434</definedName>
    <definedName name="i551XH1399" localSheetId="4">[1]Indica!$F$110</definedName>
    <definedName name="i551XH1399">[1]Indica!$F$110</definedName>
    <definedName name="_xlnm.Print_Area" localSheetId="9">'1- écart rémunération'!$A$1:$N$34</definedName>
    <definedName name="_xlnm.Print_Area" localSheetId="10">'2- écart augmentations'!$A$1:$L$20</definedName>
    <definedName name="_xlnm.Print_Area" localSheetId="11">'3- AI maternité'!$A$1:$M$14</definedName>
    <definedName name="_xlnm.Print_Area" localSheetId="12">'4- 10 + hautes rému'!$A$1:$H$13</definedName>
    <definedName name="_xlnm.Print_Area" localSheetId="4">'Ancienneté et Âge'!$AU$5:$BI$64</definedName>
    <definedName name="_xlnm.Print_Area" localSheetId="14">barèmes!$B$2:$L$26</definedName>
    <definedName name="_xlnm.Print_Area" localSheetId="2">'Embauches et Départs'!$B$35:$J$73</definedName>
    <definedName name="_xlnm.Print_Area" localSheetId="13">index!$A$1:$F$12</definedName>
    <definedName name="_xlnm.Print_Area" localSheetId="3">'Positions et promotions'!$A$2:$K$63</definedName>
    <definedName name="_xlnm.Print_Area" localSheetId="5">'Rémunération effective'!$W$4:$AH$37</definedName>
    <definedName name="_xlnm.Print_Area" localSheetId="1">'Répartition de l''effectif'!$A$122:$J$162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7" i="17" l="1"/>
  <c r="I67" i="17"/>
  <c r="G67" i="17"/>
  <c r="E66" i="17"/>
  <c r="D65" i="17"/>
  <c r="J63" i="17"/>
  <c r="I63" i="17"/>
  <c r="F56" i="17"/>
  <c r="D52" i="17"/>
  <c r="F29" i="17"/>
  <c r="H29" i="17"/>
  <c r="D29" i="17"/>
  <c r="E28" i="17"/>
  <c r="E21" i="17"/>
  <c r="E18" i="17"/>
  <c r="F23" i="17"/>
  <c r="G22" i="17" s="1"/>
  <c r="D26" i="17"/>
  <c r="J223" i="80"/>
  <c r="E223" i="80"/>
  <c r="J221" i="80"/>
  <c r="I219" i="80"/>
  <c r="G219" i="80"/>
  <c r="E221" i="80"/>
  <c r="E219" i="80"/>
  <c r="D153" i="80"/>
  <c r="F152" i="80"/>
  <c r="D152" i="80"/>
  <c r="I72" i="9"/>
  <c r="I71" i="9"/>
  <c r="G71" i="9"/>
  <c r="D71" i="9"/>
  <c r="H70" i="9"/>
  <c r="F70" i="9"/>
  <c r="D70" i="9"/>
  <c r="F69" i="9"/>
  <c r="F65" i="9"/>
  <c r="F61" i="9"/>
  <c r="F53" i="9"/>
  <c r="F47" i="9"/>
  <c r="D43" i="9"/>
  <c r="G19" i="9"/>
  <c r="G22" i="9"/>
  <c r="G25" i="9"/>
  <c r="F10" i="9"/>
  <c r="F13" i="9"/>
  <c r="F16" i="9"/>
  <c r="F19" i="9"/>
  <c r="F22" i="9"/>
  <c r="F25" i="9"/>
  <c r="F28" i="9"/>
  <c r="D28" i="9"/>
  <c r="D25" i="9"/>
  <c r="D22" i="9"/>
  <c r="D19" i="9"/>
  <c r="D16" i="9"/>
  <c r="D13" i="9"/>
  <c r="D10" i="9"/>
  <c r="F140" i="2"/>
  <c r="D140" i="2"/>
  <c r="F144" i="2"/>
  <c r="D148" i="2"/>
  <c r="D152" i="2"/>
  <c r="F152" i="2"/>
  <c r="G156" i="2"/>
  <c r="H156" i="2"/>
  <c r="H148" i="2"/>
  <c r="H144" i="2"/>
  <c r="G136" i="2"/>
  <c r="H136" i="2"/>
  <c r="H132" i="2"/>
  <c r="F132" i="2"/>
  <c r="F136" i="2"/>
  <c r="F156" i="2"/>
  <c r="F148" i="2"/>
  <c r="D156" i="2"/>
  <c r="D132" i="2"/>
  <c r="D136" i="2"/>
  <c r="G117" i="2"/>
  <c r="F117" i="2"/>
  <c r="E117" i="2"/>
  <c r="D117" i="2"/>
  <c r="G115" i="2"/>
  <c r="F115" i="2"/>
  <c r="E115" i="2"/>
  <c r="D115" i="2"/>
  <c r="G113" i="2"/>
  <c r="E113" i="2"/>
  <c r="D113" i="2"/>
  <c r="D72" i="2"/>
  <c r="E72" i="2"/>
  <c r="F72" i="2"/>
  <c r="G72" i="2"/>
  <c r="D74" i="2"/>
  <c r="F74" i="2"/>
  <c r="E74" i="2"/>
  <c r="F73" i="2"/>
  <c r="G73" i="2"/>
  <c r="E73" i="2"/>
  <c r="D73" i="2"/>
  <c r="F71" i="2"/>
  <c r="E71" i="2"/>
  <c r="D71" i="2"/>
  <c r="H32" i="2"/>
  <c r="D31" i="2"/>
  <c r="F31" i="2"/>
  <c r="F33" i="2"/>
  <c r="D33" i="2"/>
  <c r="Z24" i="91"/>
  <c r="Z22" i="91"/>
  <c r="Y24" i="91"/>
  <c r="X24" i="91"/>
  <c r="Y22" i="91"/>
  <c r="X22" i="91"/>
  <c r="T24" i="91"/>
  <c r="T22" i="91"/>
  <c r="Q24" i="91"/>
  <c r="Q22" i="91"/>
  <c r="N5" i="91"/>
  <c r="F15" i="91"/>
  <c r="C15" i="91"/>
  <c r="U15" i="91"/>
  <c r="I15" i="91"/>
  <c r="L15" i="91"/>
  <c r="O15" i="91"/>
  <c r="R15" i="91"/>
  <c r="W15" i="91"/>
  <c r="T15" i="91"/>
  <c r="Q15" i="91"/>
  <c r="N15" i="91"/>
  <c r="K15" i="91"/>
  <c r="H15" i="91"/>
  <c r="Z5" i="91"/>
  <c r="Y5" i="91"/>
  <c r="X5" i="91"/>
  <c r="W5" i="91"/>
  <c r="T5" i="91"/>
  <c r="Q5" i="91"/>
  <c r="E67" i="17"/>
  <c r="D67" i="17"/>
  <c r="G64" i="17"/>
  <c r="E64" i="17"/>
  <c r="D66" i="17"/>
  <c r="K65" i="17"/>
  <c r="E65" i="17"/>
  <c r="F65" i="17"/>
  <c r="G65" i="17"/>
  <c r="H65" i="17"/>
  <c r="I65" i="17"/>
  <c r="J65" i="17"/>
  <c r="G63" i="17"/>
  <c r="E63" i="17"/>
  <c r="F63" i="17"/>
  <c r="H63" i="17"/>
  <c r="K63" i="17"/>
  <c r="D63" i="17"/>
  <c r="H56" i="17"/>
  <c r="H52" i="17"/>
  <c r="H58" i="17"/>
  <c r="G58" i="17"/>
  <c r="E58" i="17"/>
  <c r="K57" i="17"/>
  <c r="K58" i="17" s="1"/>
  <c r="K56" i="17"/>
  <c r="J56" i="17"/>
  <c r="I56" i="17"/>
  <c r="G56" i="17"/>
  <c r="E56" i="17"/>
  <c r="K55" i="17"/>
  <c r="D56" i="17" s="1"/>
  <c r="F54" i="17"/>
  <c r="E54" i="17"/>
  <c r="K53" i="17"/>
  <c r="K54" i="17" s="1"/>
  <c r="K52" i="17"/>
  <c r="J52" i="17"/>
  <c r="I52" i="17"/>
  <c r="G52" i="17"/>
  <c r="F52" i="17"/>
  <c r="E52" i="17"/>
  <c r="K51" i="17"/>
  <c r="I21" i="17"/>
  <c r="I24" i="17"/>
  <c r="I25" i="17"/>
  <c r="H28" i="17"/>
  <c r="H27" i="17"/>
  <c r="F28" i="17"/>
  <c r="F27" i="17"/>
  <c r="D28" i="17"/>
  <c r="D27" i="17"/>
  <c r="H26" i="17"/>
  <c r="F26" i="17"/>
  <c r="H23" i="17"/>
  <c r="D23" i="17"/>
  <c r="H20" i="17"/>
  <c r="F20" i="17"/>
  <c r="G19" i="17" s="1"/>
  <c r="D20" i="17"/>
  <c r="H17" i="17"/>
  <c r="F17" i="17"/>
  <c r="D17" i="17"/>
  <c r="H14" i="17"/>
  <c r="F14" i="17"/>
  <c r="D14" i="17"/>
  <c r="H11" i="17"/>
  <c r="F11" i="17"/>
  <c r="D11" i="17"/>
  <c r="H8" i="17"/>
  <c r="F8" i="17"/>
  <c r="D8" i="17"/>
  <c r="I22" i="17"/>
  <c r="E22" i="17"/>
  <c r="I19" i="17"/>
  <c r="E19" i="17"/>
  <c r="I18" i="17"/>
  <c r="T86" i="14"/>
  <c r="S86" i="14"/>
  <c r="T84" i="14"/>
  <c r="S84" i="14"/>
  <c r="T82" i="14"/>
  <c r="S82" i="14"/>
  <c r="T80" i="14"/>
  <c r="S80" i="14"/>
  <c r="T78" i="14"/>
  <c r="S78" i="14"/>
  <c r="T76" i="14"/>
  <c r="S76" i="14"/>
  <c r="T74" i="14"/>
  <c r="S74" i="14"/>
  <c r="T72" i="14"/>
  <c r="S72" i="14"/>
  <c r="T70" i="14"/>
  <c r="S70" i="14"/>
  <c r="T68" i="14"/>
  <c r="S68" i="14"/>
  <c r="T66" i="14"/>
  <c r="S66" i="14"/>
  <c r="S65" i="14"/>
  <c r="T64" i="14"/>
  <c r="S64" i="14"/>
  <c r="O87" i="14"/>
  <c r="O83" i="14"/>
  <c r="O81" i="14"/>
  <c r="O77" i="14"/>
  <c r="O75" i="14"/>
  <c r="O71" i="14"/>
  <c r="O69" i="14"/>
  <c r="O65" i="14"/>
  <c r="M87" i="14"/>
  <c r="M83" i="14"/>
  <c r="M81" i="14"/>
  <c r="M77" i="14"/>
  <c r="M75" i="14"/>
  <c r="M71" i="14"/>
  <c r="M69" i="14"/>
  <c r="M65" i="14"/>
  <c r="I50" i="14"/>
  <c r="G50" i="14"/>
  <c r="I48" i="14"/>
  <c r="G48" i="14"/>
  <c r="I46" i="14"/>
  <c r="G46" i="14"/>
  <c r="I44" i="14"/>
  <c r="G44" i="14"/>
  <c r="H16" i="14"/>
  <c r="F16" i="14"/>
  <c r="H14" i="14"/>
  <c r="F14" i="14"/>
  <c r="F221" i="80"/>
  <c r="G221" i="80"/>
  <c r="H221" i="80"/>
  <c r="I221" i="80"/>
  <c r="K221" i="80"/>
  <c r="L221" i="80"/>
  <c r="M221" i="80"/>
  <c r="N221" i="80"/>
  <c r="F219" i="80"/>
  <c r="H219" i="80"/>
  <c r="J219" i="80"/>
  <c r="K219" i="80"/>
  <c r="L219" i="80"/>
  <c r="L223" i="80" s="1"/>
  <c r="M219" i="80"/>
  <c r="N219" i="80"/>
  <c r="G204" i="80"/>
  <c r="G206" i="80"/>
  <c r="E202" i="80"/>
  <c r="J198" i="80"/>
  <c r="G198" i="80"/>
  <c r="O209" i="80"/>
  <c r="O210" i="80" s="1"/>
  <c r="M208" i="80"/>
  <c r="L208" i="80"/>
  <c r="O207" i="80"/>
  <c r="K208" i="80" s="1"/>
  <c r="O206" i="80"/>
  <c r="N206" i="80"/>
  <c r="M206" i="80"/>
  <c r="L206" i="80"/>
  <c r="K206" i="80"/>
  <c r="J206" i="80"/>
  <c r="I206" i="80"/>
  <c r="H206" i="80"/>
  <c r="O205" i="80"/>
  <c r="F206" i="80" s="1"/>
  <c r="O203" i="80"/>
  <c r="J204" i="80" s="1"/>
  <c r="O201" i="80"/>
  <c r="O202" i="80" s="1"/>
  <c r="O199" i="80"/>
  <c r="K200" i="80" s="1"/>
  <c r="O198" i="80"/>
  <c r="N198" i="80"/>
  <c r="M198" i="80"/>
  <c r="L198" i="80"/>
  <c r="K198" i="80"/>
  <c r="I198" i="80"/>
  <c r="H198" i="80"/>
  <c r="O197" i="80"/>
  <c r="O195" i="80"/>
  <c r="K196" i="80" s="1"/>
  <c r="E153" i="80"/>
  <c r="F153" i="80"/>
  <c r="G153" i="80"/>
  <c r="H153" i="80"/>
  <c r="I153" i="80"/>
  <c r="J153" i="80"/>
  <c r="K153" i="80"/>
  <c r="L153" i="80"/>
  <c r="M153" i="80"/>
  <c r="M152" i="80"/>
  <c r="E152" i="80"/>
  <c r="G152" i="80"/>
  <c r="H152" i="80"/>
  <c r="I152" i="80"/>
  <c r="J152" i="80"/>
  <c r="K152" i="80"/>
  <c r="L152" i="80"/>
  <c r="N146" i="80"/>
  <c r="N147" i="80" s="1"/>
  <c r="N144" i="80"/>
  <c r="J145" i="80" s="1"/>
  <c r="N142" i="80"/>
  <c r="N143" i="80" s="1"/>
  <c r="N140" i="80"/>
  <c r="J141" i="80" s="1"/>
  <c r="F111" i="80"/>
  <c r="G111" i="80"/>
  <c r="H111" i="80"/>
  <c r="I111" i="80"/>
  <c r="J111" i="80"/>
  <c r="K111" i="80"/>
  <c r="E111" i="80"/>
  <c r="F109" i="80"/>
  <c r="G109" i="80"/>
  <c r="H109" i="80"/>
  <c r="I109" i="80"/>
  <c r="J109" i="80"/>
  <c r="K109" i="80"/>
  <c r="E109" i="80"/>
  <c r="L99" i="80"/>
  <c r="L100" i="80" s="1"/>
  <c r="L97" i="80"/>
  <c r="E98" i="80" s="1"/>
  <c r="L95" i="80"/>
  <c r="H96" i="80" s="1"/>
  <c r="L93" i="80"/>
  <c r="G94" i="80" s="1"/>
  <c r="L91" i="80"/>
  <c r="L92" i="80" s="1"/>
  <c r="L89" i="80"/>
  <c r="E90" i="80" s="1"/>
  <c r="L87" i="80"/>
  <c r="L88" i="80" s="1"/>
  <c r="L85" i="80"/>
  <c r="G86" i="80" s="1"/>
  <c r="J41" i="80"/>
  <c r="I41" i="80"/>
  <c r="H41" i="80"/>
  <c r="G41" i="80"/>
  <c r="F41" i="80"/>
  <c r="E41" i="80"/>
  <c r="D41" i="80"/>
  <c r="J39" i="80"/>
  <c r="I39" i="80"/>
  <c r="H39" i="80"/>
  <c r="G39" i="80"/>
  <c r="F39" i="80"/>
  <c r="E39" i="80"/>
  <c r="D39" i="80"/>
  <c r="K33" i="80"/>
  <c r="K34" i="80" s="1"/>
  <c r="K31" i="80"/>
  <c r="D32" i="80" s="1"/>
  <c r="K29" i="80"/>
  <c r="K30" i="80" s="1"/>
  <c r="K27" i="80"/>
  <c r="J28" i="80" s="1"/>
  <c r="O211" i="80"/>
  <c r="E212" i="80" s="1"/>
  <c r="I61" i="61"/>
  <c r="H61" i="61"/>
  <c r="G61" i="61"/>
  <c r="E61" i="61"/>
  <c r="I59" i="61"/>
  <c r="H59" i="61"/>
  <c r="G59" i="61"/>
  <c r="E59" i="61"/>
  <c r="D59" i="61"/>
  <c r="D61" i="61" s="1"/>
  <c r="F61" i="61" s="1"/>
  <c r="I51" i="61"/>
  <c r="I52" i="61"/>
  <c r="H52" i="61"/>
  <c r="G52" i="61"/>
  <c r="F52" i="61"/>
  <c r="E52" i="61"/>
  <c r="D52" i="61"/>
  <c r="I45" i="61"/>
  <c r="H45" i="61"/>
  <c r="G45" i="61"/>
  <c r="F44" i="61"/>
  <c r="F45" i="61"/>
  <c r="E45" i="61"/>
  <c r="D45" i="61"/>
  <c r="I36" i="61"/>
  <c r="I37" i="61"/>
  <c r="I38" i="61"/>
  <c r="H38" i="61"/>
  <c r="G38" i="61"/>
  <c r="F38" i="61"/>
  <c r="E38" i="61"/>
  <c r="D38" i="61"/>
  <c r="F24" i="61"/>
  <c r="I24" i="61"/>
  <c r="H24" i="61"/>
  <c r="G24" i="61"/>
  <c r="D24" i="61"/>
  <c r="E24" i="61"/>
  <c r="F51" i="61"/>
  <c r="I50" i="61"/>
  <c r="F50" i="61"/>
  <c r="I49" i="61"/>
  <c r="F49" i="61"/>
  <c r="I48" i="61"/>
  <c r="F48" i="61"/>
  <c r="I47" i="61"/>
  <c r="F47" i="61"/>
  <c r="I44" i="61"/>
  <c r="I43" i="61"/>
  <c r="F43" i="61"/>
  <c r="I42" i="61"/>
  <c r="F42" i="61"/>
  <c r="I41" i="61"/>
  <c r="F41" i="61"/>
  <c r="I40" i="61"/>
  <c r="F40" i="61"/>
  <c r="H72" i="9"/>
  <c r="G72" i="9"/>
  <c r="F72" i="9"/>
  <c r="E72" i="9"/>
  <c r="D72" i="9"/>
  <c r="H71" i="9"/>
  <c r="F71" i="9"/>
  <c r="E71" i="9"/>
  <c r="I70" i="9"/>
  <c r="E70" i="9"/>
  <c r="G70" i="9"/>
  <c r="E69" i="9"/>
  <c r="D69" i="9"/>
  <c r="D67" i="9"/>
  <c r="I68" i="9"/>
  <c r="I69" i="9" s="1"/>
  <c r="I66" i="9"/>
  <c r="G67" i="9" s="1"/>
  <c r="I64" i="9"/>
  <c r="I65" i="9" s="1"/>
  <c r="I62" i="9"/>
  <c r="H63" i="9" s="1"/>
  <c r="H27" i="9"/>
  <c r="H26" i="9"/>
  <c r="H24" i="9"/>
  <c r="H23" i="9"/>
  <c r="H21" i="9"/>
  <c r="H20" i="9"/>
  <c r="H18" i="9"/>
  <c r="H17" i="9"/>
  <c r="H15" i="9"/>
  <c r="H14" i="9"/>
  <c r="H12" i="9"/>
  <c r="H11" i="9"/>
  <c r="H9" i="9"/>
  <c r="H8" i="9"/>
  <c r="D30" i="9"/>
  <c r="D29" i="9"/>
  <c r="F30" i="9"/>
  <c r="F29" i="9"/>
  <c r="H28" i="9"/>
  <c r="E24" i="9"/>
  <c r="E21" i="9"/>
  <c r="H19" i="9"/>
  <c r="H16" i="9"/>
  <c r="I155" i="2"/>
  <c r="I154" i="2"/>
  <c r="I153" i="2"/>
  <c r="I151" i="2"/>
  <c r="I150" i="2"/>
  <c r="I149" i="2"/>
  <c r="I147" i="2"/>
  <c r="I146" i="2"/>
  <c r="I145" i="2"/>
  <c r="I143" i="2"/>
  <c r="I142" i="2"/>
  <c r="I141" i="2"/>
  <c r="I139" i="2"/>
  <c r="I138" i="2"/>
  <c r="I137" i="2"/>
  <c r="I135" i="2"/>
  <c r="I134" i="2"/>
  <c r="I133" i="2"/>
  <c r="I131" i="2"/>
  <c r="I130" i="2"/>
  <c r="I129" i="2"/>
  <c r="G151" i="2"/>
  <c r="G150" i="2"/>
  <c r="G149" i="2"/>
  <c r="E151" i="2"/>
  <c r="E150" i="2"/>
  <c r="E149" i="2"/>
  <c r="E147" i="2"/>
  <c r="E146" i="2"/>
  <c r="E145" i="2"/>
  <c r="D144" i="2"/>
  <c r="E144" i="2" s="1"/>
  <c r="E148" i="2"/>
  <c r="E131" i="2"/>
  <c r="G148" i="2"/>
  <c r="G144" i="2"/>
  <c r="H151" i="2"/>
  <c r="H150" i="2"/>
  <c r="H149" i="2"/>
  <c r="H147" i="2"/>
  <c r="H146" i="2"/>
  <c r="H145" i="2"/>
  <c r="H111" i="2"/>
  <c r="F113" i="2"/>
  <c r="H109" i="2"/>
  <c r="H105" i="2"/>
  <c r="G106" i="2" s="1"/>
  <c r="H103" i="2"/>
  <c r="G104" i="2" s="1"/>
  <c r="H101" i="2"/>
  <c r="G102" i="2" s="1"/>
  <c r="H99" i="2"/>
  <c r="H97" i="2"/>
  <c r="H95" i="2"/>
  <c r="H93" i="2"/>
  <c r="H91" i="2"/>
  <c r="H89" i="2"/>
  <c r="H87" i="2"/>
  <c r="H85" i="2"/>
  <c r="H107" i="2"/>
  <c r="G108" i="2" s="1"/>
  <c r="F32" i="2"/>
  <c r="D32" i="2"/>
  <c r="D18" i="2"/>
  <c r="G65" i="2"/>
  <c r="G66" i="2" s="1"/>
  <c r="G63" i="2"/>
  <c r="D64" i="2" s="1"/>
  <c r="G61" i="2"/>
  <c r="G62" i="2" s="1"/>
  <c r="G59" i="2"/>
  <c r="E60" i="2" s="1"/>
  <c r="H26" i="2"/>
  <c r="H25" i="2"/>
  <c r="H23" i="2"/>
  <c r="H22" i="2"/>
  <c r="F27" i="2"/>
  <c r="G26" i="2" s="1"/>
  <c r="F24" i="2"/>
  <c r="G24" i="2" s="1"/>
  <c r="D27" i="2"/>
  <c r="D24" i="2"/>
  <c r="E22" i="2" s="1"/>
  <c r="D58" i="17" l="1"/>
  <c r="F58" i="17"/>
  <c r="I58" i="17"/>
  <c r="J58" i="17"/>
  <c r="D54" i="17"/>
  <c r="G54" i="17"/>
  <c r="H54" i="17"/>
  <c r="I54" i="17"/>
  <c r="J54" i="17"/>
  <c r="G18" i="17"/>
  <c r="I28" i="17"/>
  <c r="E27" i="17"/>
  <c r="I27" i="17"/>
  <c r="G21" i="17"/>
  <c r="L200" i="80"/>
  <c r="M200" i="80"/>
  <c r="N200" i="80"/>
  <c r="O200" i="80"/>
  <c r="N208" i="80"/>
  <c r="O208" i="80"/>
  <c r="E196" i="80"/>
  <c r="G196" i="80"/>
  <c r="E204" i="80"/>
  <c r="I204" i="80"/>
  <c r="E210" i="80"/>
  <c r="H210" i="80"/>
  <c r="F210" i="80"/>
  <c r="M204" i="80"/>
  <c r="E208" i="80"/>
  <c r="I210" i="80"/>
  <c r="K204" i="80"/>
  <c r="N204" i="80"/>
  <c r="F208" i="80"/>
  <c r="J210" i="80"/>
  <c r="L204" i="80"/>
  <c r="O204" i="80"/>
  <c r="G208" i="80"/>
  <c r="K210" i="80"/>
  <c r="H204" i="80"/>
  <c r="H208" i="80"/>
  <c r="L210" i="80"/>
  <c r="G210" i="80"/>
  <c r="E206" i="80"/>
  <c r="I208" i="80"/>
  <c r="M210" i="80"/>
  <c r="F204" i="80"/>
  <c r="J208" i="80"/>
  <c r="N210" i="80"/>
  <c r="H202" i="80"/>
  <c r="H196" i="80"/>
  <c r="E200" i="80"/>
  <c r="I202" i="80"/>
  <c r="I196" i="80"/>
  <c r="F202" i="80"/>
  <c r="G202" i="80"/>
  <c r="L196" i="80"/>
  <c r="M196" i="80"/>
  <c r="N196" i="80"/>
  <c r="F200" i="80"/>
  <c r="J202" i="80"/>
  <c r="O196" i="80"/>
  <c r="G200" i="80"/>
  <c r="K202" i="80"/>
  <c r="N202" i="80"/>
  <c r="F196" i="80"/>
  <c r="J196" i="80"/>
  <c r="H200" i="80"/>
  <c r="L202" i="80"/>
  <c r="E198" i="80"/>
  <c r="I200" i="80"/>
  <c r="M202" i="80"/>
  <c r="F198" i="80"/>
  <c r="J200" i="80"/>
  <c r="M154" i="80"/>
  <c r="K145" i="80"/>
  <c r="L145" i="80"/>
  <c r="M145" i="80"/>
  <c r="N145" i="80"/>
  <c r="G145" i="80"/>
  <c r="D154" i="80"/>
  <c r="I145" i="80"/>
  <c r="G141" i="80"/>
  <c r="K141" i="80"/>
  <c r="D141" i="80"/>
  <c r="F98" i="80"/>
  <c r="L141" i="80"/>
  <c r="M141" i="80"/>
  <c r="F147" i="80"/>
  <c r="N141" i="80"/>
  <c r="K143" i="80"/>
  <c r="F141" i="80"/>
  <c r="E145" i="80"/>
  <c r="H145" i="80"/>
  <c r="D147" i="80"/>
  <c r="E147" i="80"/>
  <c r="G147" i="80"/>
  <c r="D145" i="80"/>
  <c r="H147" i="80"/>
  <c r="I147" i="80"/>
  <c r="F145" i="80"/>
  <c r="J147" i="80"/>
  <c r="K147" i="80"/>
  <c r="L147" i="80"/>
  <c r="M147" i="80"/>
  <c r="F143" i="80"/>
  <c r="G143" i="80"/>
  <c r="D143" i="80"/>
  <c r="H143" i="80"/>
  <c r="E143" i="80"/>
  <c r="E141" i="80"/>
  <c r="I143" i="80"/>
  <c r="J143" i="80"/>
  <c r="I141" i="80"/>
  <c r="M143" i="80"/>
  <c r="H141" i="80"/>
  <c r="L143" i="80"/>
  <c r="H98" i="80"/>
  <c r="F43" i="80"/>
  <c r="L86" i="80"/>
  <c r="G43" i="80"/>
  <c r="J43" i="80"/>
  <c r="K86" i="80"/>
  <c r="K94" i="80"/>
  <c r="L94" i="80"/>
  <c r="F94" i="80"/>
  <c r="H94" i="80"/>
  <c r="I94" i="80"/>
  <c r="J94" i="80"/>
  <c r="I86" i="80"/>
  <c r="J86" i="80"/>
  <c r="F88" i="80"/>
  <c r="I90" i="80"/>
  <c r="I98" i="80"/>
  <c r="G98" i="80"/>
  <c r="J98" i="80"/>
  <c r="K90" i="80"/>
  <c r="K98" i="80"/>
  <c r="F90" i="80"/>
  <c r="G90" i="80"/>
  <c r="H90" i="80"/>
  <c r="J90" i="80"/>
  <c r="L90" i="80"/>
  <c r="L98" i="80"/>
  <c r="D43" i="80"/>
  <c r="H86" i="80"/>
  <c r="E94" i="80"/>
  <c r="E96" i="80"/>
  <c r="F96" i="80"/>
  <c r="G96" i="80"/>
  <c r="I96" i="80"/>
  <c r="G100" i="80"/>
  <c r="J96" i="80"/>
  <c r="H100" i="80"/>
  <c r="K96" i="80"/>
  <c r="I100" i="80"/>
  <c r="E100" i="80"/>
  <c r="L96" i="80"/>
  <c r="J100" i="80"/>
  <c r="F100" i="80"/>
  <c r="K100" i="80"/>
  <c r="E88" i="80"/>
  <c r="G88" i="80"/>
  <c r="I88" i="80"/>
  <c r="E92" i="80"/>
  <c r="H88" i="80"/>
  <c r="F92" i="80"/>
  <c r="G92" i="80"/>
  <c r="J88" i="80"/>
  <c r="H92" i="80"/>
  <c r="K88" i="80"/>
  <c r="I92" i="80"/>
  <c r="E86" i="80"/>
  <c r="J92" i="80"/>
  <c r="F86" i="80"/>
  <c r="K92" i="80"/>
  <c r="I43" i="80"/>
  <c r="K28" i="80"/>
  <c r="F32" i="80"/>
  <c r="J32" i="80"/>
  <c r="D28" i="80"/>
  <c r="E43" i="80"/>
  <c r="E28" i="80"/>
  <c r="D30" i="80"/>
  <c r="H28" i="80"/>
  <c r="E34" i="80"/>
  <c r="E32" i="80"/>
  <c r="I32" i="80"/>
  <c r="K32" i="80"/>
  <c r="G28" i="80"/>
  <c r="H43" i="80"/>
  <c r="I28" i="80"/>
  <c r="H34" i="80"/>
  <c r="G32" i="80"/>
  <c r="H32" i="80"/>
  <c r="F28" i="80"/>
  <c r="D34" i="80"/>
  <c r="F34" i="80"/>
  <c r="I34" i="80"/>
  <c r="J34" i="80"/>
  <c r="G34" i="80"/>
  <c r="G30" i="80"/>
  <c r="E30" i="80"/>
  <c r="I30" i="80"/>
  <c r="H30" i="80"/>
  <c r="J30" i="80"/>
  <c r="F30" i="80"/>
  <c r="N212" i="80"/>
  <c r="I212" i="80"/>
  <c r="M212" i="80"/>
  <c r="H212" i="80"/>
  <c r="G212" i="80"/>
  <c r="O212" i="80"/>
  <c r="L212" i="80"/>
  <c r="J212" i="80"/>
  <c r="F212" i="80"/>
  <c r="K212" i="80"/>
  <c r="F59" i="61"/>
  <c r="F67" i="9"/>
  <c r="I67" i="9"/>
  <c r="H67" i="9"/>
  <c r="G69" i="9"/>
  <c r="E67" i="9"/>
  <c r="H69" i="9"/>
  <c r="D63" i="9"/>
  <c r="F63" i="9"/>
  <c r="I63" i="9"/>
  <c r="E63" i="9"/>
  <c r="G63" i="9"/>
  <c r="D65" i="9"/>
  <c r="E65" i="9"/>
  <c r="G65" i="9"/>
  <c r="H65" i="9"/>
  <c r="H25" i="9"/>
  <c r="G20" i="9"/>
  <c r="H22" i="9"/>
  <c r="G21" i="9"/>
  <c r="E23" i="9"/>
  <c r="H29" i="9"/>
  <c r="H30" i="9"/>
  <c r="D31" i="9"/>
  <c r="G24" i="9"/>
  <c r="G23" i="9"/>
  <c r="E20" i="9"/>
  <c r="E25" i="9"/>
  <c r="E22" i="9"/>
  <c r="G145" i="2"/>
  <c r="G146" i="2"/>
  <c r="G147" i="2"/>
  <c r="G141" i="2"/>
  <c r="G142" i="2"/>
  <c r="G143" i="2"/>
  <c r="E141" i="2"/>
  <c r="E142" i="2"/>
  <c r="E143" i="2"/>
  <c r="H115" i="2"/>
  <c r="H113" i="2"/>
  <c r="H117" i="2" s="1"/>
  <c r="D106" i="2"/>
  <c r="E106" i="2"/>
  <c r="F106" i="2"/>
  <c r="D108" i="2"/>
  <c r="E108" i="2"/>
  <c r="F108" i="2"/>
  <c r="D102" i="2"/>
  <c r="E102" i="2"/>
  <c r="F102" i="2"/>
  <c r="D104" i="2"/>
  <c r="E104" i="2"/>
  <c r="F104" i="2"/>
  <c r="F66" i="2"/>
  <c r="H27" i="2"/>
  <c r="E64" i="2"/>
  <c r="E62" i="2"/>
  <c r="E66" i="2"/>
  <c r="F60" i="2"/>
  <c r="F62" i="2"/>
  <c r="F64" i="2"/>
  <c r="D66" i="2"/>
  <c r="E24" i="2"/>
  <c r="G60" i="2"/>
  <c r="D60" i="2"/>
  <c r="D62" i="2"/>
  <c r="G64" i="2"/>
  <c r="E27" i="2"/>
  <c r="E26" i="2"/>
  <c r="G22" i="2"/>
  <c r="G23" i="2"/>
  <c r="G25" i="2"/>
  <c r="G27" i="2"/>
  <c r="H24" i="2"/>
  <c r="E23" i="2"/>
  <c r="E25" i="2"/>
  <c r="N24" i="91" l="1"/>
  <c r="N22" i="91"/>
  <c r="E7" i="17"/>
  <c r="E6" i="17"/>
  <c r="Q87" i="14"/>
  <c r="K87" i="14"/>
  <c r="I87" i="14"/>
  <c r="G87" i="14"/>
  <c r="E87" i="14"/>
  <c r="Q83" i="14"/>
  <c r="K83" i="14"/>
  <c r="I83" i="14"/>
  <c r="G83" i="14"/>
  <c r="E83" i="14"/>
  <c r="Q81" i="14"/>
  <c r="K81" i="14"/>
  <c r="I81" i="14"/>
  <c r="G81" i="14"/>
  <c r="E81" i="14"/>
  <c r="Q77" i="14"/>
  <c r="K77" i="14"/>
  <c r="I77" i="14"/>
  <c r="G77" i="14"/>
  <c r="E77" i="14"/>
  <c r="Q75" i="14"/>
  <c r="K75" i="14"/>
  <c r="I75" i="14"/>
  <c r="G75" i="14"/>
  <c r="E75" i="14"/>
  <c r="Q71" i="14"/>
  <c r="K71" i="14"/>
  <c r="I71" i="14"/>
  <c r="G71" i="14"/>
  <c r="E71" i="14"/>
  <c r="Q69" i="14"/>
  <c r="K69" i="14"/>
  <c r="I69" i="14"/>
  <c r="G69" i="14"/>
  <c r="E69" i="14"/>
  <c r="Q65" i="14"/>
  <c r="K65" i="14"/>
  <c r="I65" i="14"/>
  <c r="G65" i="14"/>
  <c r="E65" i="14"/>
  <c r="I52" i="14"/>
  <c r="I40" i="14"/>
  <c r="G52" i="14"/>
  <c r="I34" i="14"/>
  <c r="G34" i="14"/>
  <c r="H18" i="14"/>
  <c r="F18" i="14"/>
  <c r="O213" i="80"/>
  <c r="O193" i="80"/>
  <c r="O191" i="80"/>
  <c r="O177" i="80"/>
  <c r="O175" i="80"/>
  <c r="N138" i="80"/>
  <c r="N136" i="80"/>
  <c r="L79" i="80"/>
  <c r="K23" i="80"/>
  <c r="K25" i="80"/>
  <c r="I26" i="80" s="1"/>
  <c r="L83" i="80"/>
  <c r="L81" i="80"/>
  <c r="L77" i="80"/>
  <c r="F78" i="80" s="1"/>
  <c r="F37" i="61"/>
  <c r="F36" i="61"/>
  <c r="I35" i="61"/>
  <c r="F35" i="61"/>
  <c r="I34" i="61"/>
  <c r="F34" i="61"/>
  <c r="I33" i="61"/>
  <c r="F33" i="61"/>
  <c r="I56" i="9"/>
  <c r="I54" i="9"/>
  <c r="G18" i="9"/>
  <c r="G17" i="9"/>
  <c r="H143" i="2"/>
  <c r="H142" i="2"/>
  <c r="H141" i="2"/>
  <c r="G57" i="2"/>
  <c r="F58" i="2" s="1"/>
  <c r="G55" i="2"/>
  <c r="F56" i="2" s="1"/>
  <c r="H20" i="2"/>
  <c r="H19" i="2"/>
  <c r="F21" i="2"/>
  <c r="D21" i="2"/>
  <c r="W24" i="91"/>
  <c r="K24" i="91"/>
  <c r="H24" i="91"/>
  <c r="E24" i="91"/>
  <c r="W22" i="91"/>
  <c r="K22" i="91"/>
  <c r="H22" i="91"/>
  <c r="E22" i="91"/>
  <c r="E15" i="91"/>
  <c r="K5" i="91"/>
  <c r="H5" i="91"/>
  <c r="E5" i="91"/>
  <c r="S81" i="14" l="1"/>
  <c r="S69" i="14"/>
  <c r="S75" i="14"/>
  <c r="S71" i="14"/>
  <c r="S83" i="14"/>
  <c r="S87" i="14"/>
  <c r="S77" i="14"/>
  <c r="E214" i="80"/>
  <c r="K214" i="80"/>
  <c r="L82" i="80"/>
  <c r="F82" i="80"/>
  <c r="L80" i="80"/>
  <c r="F80" i="80"/>
  <c r="L84" i="80"/>
  <c r="F84" i="80"/>
  <c r="M223" i="80"/>
  <c r="N223" i="80"/>
  <c r="I223" i="80"/>
  <c r="K223" i="80"/>
  <c r="H223" i="80"/>
  <c r="G223" i="80"/>
  <c r="F223" i="80"/>
  <c r="H152" i="2"/>
  <c r="H26" i="80"/>
  <c r="K26" i="80"/>
  <c r="J26" i="80"/>
  <c r="O214" i="80"/>
  <c r="N214" i="80"/>
  <c r="M214" i="80"/>
  <c r="L214" i="80"/>
  <c r="J214" i="80"/>
  <c r="I214" i="80"/>
  <c r="H214" i="80"/>
  <c r="G214" i="80"/>
  <c r="F214" i="80"/>
  <c r="O194" i="80"/>
  <c r="N194" i="80"/>
  <c r="M194" i="80"/>
  <c r="L194" i="80"/>
  <c r="K194" i="80"/>
  <c r="J194" i="80"/>
  <c r="I194" i="80"/>
  <c r="H194" i="80"/>
  <c r="G194" i="80"/>
  <c r="F194" i="80"/>
  <c r="E194" i="80"/>
  <c r="O192" i="80"/>
  <c r="N192" i="80"/>
  <c r="M192" i="80"/>
  <c r="L192" i="80"/>
  <c r="K192" i="80"/>
  <c r="J192" i="80"/>
  <c r="I192" i="80"/>
  <c r="H192" i="80"/>
  <c r="G192" i="80"/>
  <c r="F192" i="80"/>
  <c r="E192" i="80"/>
  <c r="M178" i="80"/>
  <c r="F178" i="80"/>
  <c r="I178" i="80"/>
  <c r="E178" i="80"/>
  <c r="H178" i="80"/>
  <c r="K178" i="80"/>
  <c r="N178" i="80"/>
  <c r="J178" i="80"/>
  <c r="O178" i="80"/>
  <c r="L178" i="80"/>
  <c r="G178" i="80"/>
  <c r="N176" i="80"/>
  <c r="J176" i="80"/>
  <c r="G176" i="80"/>
  <c r="M176" i="80"/>
  <c r="K176" i="80"/>
  <c r="F176" i="80"/>
  <c r="O176" i="80"/>
  <c r="E176" i="80"/>
  <c r="L176" i="80"/>
  <c r="I176" i="80"/>
  <c r="H176" i="80"/>
  <c r="N139" i="80"/>
  <c r="M139" i="80"/>
  <c r="L139" i="80"/>
  <c r="K139" i="80"/>
  <c r="J139" i="80"/>
  <c r="I139" i="80"/>
  <c r="H139" i="80"/>
  <c r="G139" i="80"/>
  <c r="F139" i="80"/>
  <c r="E139" i="80"/>
  <c r="D139" i="80"/>
  <c r="N137" i="80"/>
  <c r="L137" i="80"/>
  <c r="K137" i="80"/>
  <c r="I137" i="80"/>
  <c r="G137" i="80"/>
  <c r="E137" i="80"/>
  <c r="D137" i="80"/>
  <c r="M137" i="80"/>
  <c r="J137" i="80"/>
  <c r="H137" i="80"/>
  <c r="F137" i="80"/>
  <c r="F26" i="80"/>
  <c r="G26" i="80"/>
  <c r="D24" i="80"/>
  <c r="K24" i="80"/>
  <c r="J24" i="80"/>
  <c r="H24" i="80"/>
  <c r="I24" i="80"/>
  <c r="G24" i="80"/>
  <c r="F24" i="80"/>
  <c r="E24" i="80"/>
  <c r="D26" i="80"/>
  <c r="E26" i="80"/>
  <c r="G78" i="80"/>
  <c r="K84" i="80"/>
  <c r="J84" i="80"/>
  <c r="I84" i="80"/>
  <c r="H84" i="80"/>
  <c r="G84" i="80"/>
  <c r="E84" i="80"/>
  <c r="K82" i="80"/>
  <c r="J82" i="80"/>
  <c r="I82" i="80"/>
  <c r="H82" i="80"/>
  <c r="G82" i="80"/>
  <c r="E82" i="80"/>
  <c r="I80" i="80"/>
  <c r="G80" i="80"/>
  <c r="K80" i="80"/>
  <c r="E80" i="80"/>
  <c r="J80" i="80"/>
  <c r="H80" i="80"/>
  <c r="L78" i="80"/>
  <c r="J78" i="80"/>
  <c r="E78" i="80"/>
  <c r="K78" i="80"/>
  <c r="I78" i="80"/>
  <c r="H78" i="80"/>
  <c r="D55" i="9"/>
  <c r="H57" i="9"/>
  <c r="D57" i="9"/>
  <c r="I57" i="9"/>
  <c r="E57" i="9"/>
  <c r="G57" i="9"/>
  <c r="F57" i="9"/>
  <c r="G55" i="9"/>
  <c r="I55" i="9"/>
  <c r="H55" i="9"/>
  <c r="F55" i="9"/>
  <c r="E55" i="9"/>
  <c r="E17" i="9"/>
  <c r="E18" i="9"/>
  <c r="E19" i="9"/>
  <c r="G152" i="2"/>
  <c r="E152" i="2"/>
  <c r="G100" i="2"/>
  <c r="F100" i="2"/>
  <c r="E100" i="2"/>
  <c r="D100" i="2"/>
  <c r="E98" i="2"/>
  <c r="D98" i="2"/>
  <c r="G98" i="2"/>
  <c r="F98" i="2"/>
  <c r="D75" i="2"/>
  <c r="G56" i="2"/>
  <c r="G58" i="2"/>
  <c r="E58" i="2"/>
  <c r="D58" i="2"/>
  <c r="E56" i="2"/>
  <c r="D56" i="2"/>
  <c r="H21" i="2"/>
  <c r="G19" i="2"/>
  <c r="G21" i="2"/>
  <c r="G20" i="2"/>
  <c r="E21" i="2"/>
  <c r="E20" i="2"/>
  <c r="E19" i="2"/>
  <c r="K61" i="17" l="1"/>
  <c r="D62" i="17" s="1"/>
  <c r="G28" i="17"/>
  <c r="K59" i="17"/>
  <c r="K49" i="17"/>
  <c r="E25" i="17"/>
  <c r="K47" i="17"/>
  <c r="E24" i="17"/>
  <c r="K45" i="17"/>
  <c r="I16" i="17"/>
  <c r="E16" i="17"/>
  <c r="I15" i="17"/>
  <c r="E15" i="17"/>
  <c r="K43" i="17"/>
  <c r="G12" i="17"/>
  <c r="I13" i="17"/>
  <c r="E13" i="17"/>
  <c r="K41" i="17"/>
  <c r="I12" i="17"/>
  <c r="E12" i="17"/>
  <c r="G9" i="17"/>
  <c r="K39" i="17"/>
  <c r="G40" i="17" s="1"/>
  <c r="I10" i="17"/>
  <c r="E10" i="17"/>
  <c r="I9" i="17"/>
  <c r="E9" i="17"/>
  <c r="K37" i="17"/>
  <c r="I7" i="17"/>
  <c r="K35" i="17"/>
  <c r="I6" i="17"/>
  <c r="G10" i="17" l="1"/>
  <c r="D64" i="17"/>
  <c r="G24" i="17"/>
  <c r="G25" i="17"/>
  <c r="G16" i="17"/>
  <c r="G15" i="17"/>
  <c r="G7" i="17"/>
  <c r="G6" i="17"/>
  <c r="H67" i="17"/>
  <c r="F67" i="17"/>
  <c r="G62" i="17"/>
  <c r="I62" i="17"/>
  <c r="H62" i="17"/>
  <c r="H60" i="17"/>
  <c r="K60" i="17"/>
  <c r="J60" i="17"/>
  <c r="I60" i="17"/>
  <c r="F60" i="17"/>
  <c r="E60" i="17"/>
  <c r="D60" i="17"/>
  <c r="K50" i="17"/>
  <c r="D50" i="17"/>
  <c r="I50" i="17"/>
  <c r="E50" i="17"/>
  <c r="K48" i="17"/>
  <c r="D48" i="17"/>
  <c r="I46" i="17"/>
  <c r="K46" i="17"/>
  <c r="J46" i="17"/>
  <c r="H44" i="17"/>
  <c r="I44" i="17"/>
  <c r="F44" i="17"/>
  <c r="G44" i="17"/>
  <c r="J44" i="17"/>
  <c r="H42" i="17"/>
  <c r="I42" i="17"/>
  <c r="F38" i="17"/>
  <c r="G38" i="17"/>
  <c r="K38" i="17"/>
  <c r="D38" i="17"/>
  <c r="E36" i="17"/>
  <c r="G36" i="17"/>
  <c r="F36" i="17"/>
  <c r="D36" i="17"/>
  <c r="J36" i="17"/>
  <c r="K36" i="17"/>
  <c r="I36" i="17"/>
  <c r="H38" i="17"/>
  <c r="I40" i="17"/>
  <c r="G13" i="17"/>
  <c r="J42" i="17"/>
  <c r="K44" i="17"/>
  <c r="D46" i="17"/>
  <c r="E48" i="17"/>
  <c r="F50" i="17"/>
  <c r="G60" i="17"/>
  <c r="G27" i="17"/>
  <c r="J62" i="17"/>
  <c r="H36" i="17"/>
  <c r="I38" i="17"/>
  <c r="J40" i="17"/>
  <c r="K42" i="17"/>
  <c r="D44" i="17"/>
  <c r="E46" i="17"/>
  <c r="F48" i="17"/>
  <c r="G50" i="17"/>
  <c r="K62" i="17"/>
  <c r="J38" i="17"/>
  <c r="K40" i="17"/>
  <c r="D42" i="17"/>
  <c r="E44" i="17"/>
  <c r="F46" i="17"/>
  <c r="G48" i="17"/>
  <c r="H50" i="17"/>
  <c r="H40" i="17"/>
  <c r="D40" i="17"/>
  <c r="E42" i="17"/>
  <c r="G46" i="17"/>
  <c r="H48" i="17"/>
  <c r="E62" i="17"/>
  <c r="E40" i="17"/>
  <c r="F42" i="17"/>
  <c r="H46" i="17"/>
  <c r="I48" i="17"/>
  <c r="J50" i="17"/>
  <c r="F62" i="17"/>
  <c r="E38" i="17"/>
  <c r="F40" i="17"/>
  <c r="G42" i="17"/>
  <c r="J48" i="17"/>
  <c r="I64" i="17" l="1"/>
  <c r="J64" i="17"/>
  <c r="K64" i="17"/>
  <c r="K67" i="17"/>
  <c r="F64" i="17"/>
  <c r="H64" i="17"/>
  <c r="K66" i="17"/>
  <c r="J66" i="17"/>
  <c r="F66" i="17"/>
  <c r="G66" i="17"/>
  <c r="H66" i="17"/>
  <c r="I66" i="17"/>
  <c r="N150" i="80"/>
  <c r="E151" i="80" s="1"/>
  <c r="N148" i="80"/>
  <c r="F149" i="80" s="1"/>
  <c r="N134" i="80"/>
  <c r="N132" i="80"/>
  <c r="N130" i="80"/>
  <c r="D131" i="80" s="1"/>
  <c r="N128" i="80"/>
  <c r="N129" i="80" s="1"/>
  <c r="N126" i="80"/>
  <c r="N127" i="80" l="1"/>
  <c r="N153" i="80"/>
  <c r="H133" i="80"/>
  <c r="D133" i="80"/>
  <c r="N135" i="80"/>
  <c r="F154" i="80"/>
  <c r="L154" i="80"/>
  <c r="I154" i="80"/>
  <c r="H154" i="80"/>
  <c r="G154" i="80"/>
  <c r="E154" i="80"/>
  <c r="J154" i="80"/>
  <c r="K154" i="80"/>
  <c r="I131" i="80"/>
  <c r="M131" i="80"/>
  <c r="L151" i="80"/>
  <c r="D151" i="80"/>
  <c r="E149" i="80"/>
  <c r="G133" i="80"/>
  <c r="H131" i="80"/>
  <c r="I129" i="80"/>
  <c r="J127" i="80"/>
  <c r="K151" i="80"/>
  <c r="L149" i="80"/>
  <c r="D149" i="80"/>
  <c r="E135" i="80"/>
  <c r="F133" i="80"/>
  <c r="G131" i="80"/>
  <c r="H129" i="80"/>
  <c r="I127" i="80"/>
  <c r="J151" i="80"/>
  <c r="K149" i="80"/>
  <c r="L135" i="80"/>
  <c r="D135" i="80"/>
  <c r="E133" i="80"/>
  <c r="F131" i="80"/>
  <c r="G129" i="80"/>
  <c r="H127" i="80"/>
  <c r="I151" i="80"/>
  <c r="J149" i="80"/>
  <c r="K135" i="80"/>
  <c r="L133" i="80"/>
  <c r="E131" i="80"/>
  <c r="F129" i="80"/>
  <c r="G127" i="80"/>
  <c r="H151" i="80"/>
  <c r="I149" i="80"/>
  <c r="J135" i="80"/>
  <c r="K133" i="80"/>
  <c r="L131" i="80"/>
  <c r="E129" i="80"/>
  <c r="F127" i="80"/>
  <c r="G151" i="80"/>
  <c r="H149" i="80"/>
  <c r="I135" i="80"/>
  <c r="J133" i="80"/>
  <c r="K131" i="80"/>
  <c r="L129" i="80"/>
  <c r="D129" i="80"/>
  <c r="E127" i="80"/>
  <c r="N131" i="80"/>
  <c r="F151" i="80"/>
  <c r="G149" i="80"/>
  <c r="H135" i="80"/>
  <c r="I133" i="80"/>
  <c r="J131" i="80"/>
  <c r="K129" i="80"/>
  <c r="L127" i="80"/>
  <c r="D127" i="80"/>
  <c r="F135" i="80"/>
  <c r="G135" i="80"/>
  <c r="J129" i="80"/>
  <c r="K127" i="80"/>
  <c r="M127" i="80"/>
  <c r="N124" i="80"/>
  <c r="N152" i="80" s="1"/>
  <c r="M129" i="80"/>
  <c r="M133" i="80"/>
  <c r="M149" i="80"/>
  <c r="N133" i="80"/>
  <c r="N149" i="80"/>
  <c r="M135" i="80"/>
  <c r="M151" i="80"/>
  <c r="N151" i="80"/>
  <c r="N154" i="80" l="1"/>
  <c r="N125" i="80"/>
  <c r="D125" i="80"/>
  <c r="L125" i="80"/>
  <c r="E125" i="80"/>
  <c r="F125" i="80"/>
  <c r="G125" i="80"/>
  <c r="H125" i="80"/>
  <c r="I125" i="80"/>
  <c r="J125" i="80"/>
  <c r="K125" i="80"/>
  <c r="M125" i="80"/>
  <c r="L107" i="80" l="1"/>
  <c r="F108" i="80" s="1"/>
  <c r="L105" i="80"/>
  <c r="L103" i="80"/>
  <c r="F104" i="80" s="1"/>
  <c r="L101" i="80"/>
  <c r="L75" i="80"/>
  <c r="K76" i="80" s="1"/>
  <c r="L73" i="80"/>
  <c r="K74" i="80" s="1"/>
  <c r="L71" i="80"/>
  <c r="L69" i="80"/>
  <c r="L70" i="80" s="1"/>
  <c r="L67" i="80"/>
  <c r="K37" i="80"/>
  <c r="G38" i="80" s="1"/>
  <c r="L65" i="80"/>
  <c r="L66" i="80" s="1"/>
  <c r="K35" i="80"/>
  <c r="D36" i="80" s="1"/>
  <c r="L63" i="80"/>
  <c r="K21" i="80"/>
  <c r="E22" i="80" s="1"/>
  <c r="L61" i="80"/>
  <c r="K19" i="80"/>
  <c r="I20" i="80" s="1"/>
  <c r="L59" i="80"/>
  <c r="K17" i="80"/>
  <c r="E18" i="80" s="1"/>
  <c r="L57" i="80"/>
  <c r="J58" i="80" s="1"/>
  <c r="K15" i="80"/>
  <c r="I16" i="80" s="1"/>
  <c r="L55" i="80"/>
  <c r="K13" i="80"/>
  <c r="L53" i="80"/>
  <c r="K11" i="80"/>
  <c r="K39" i="80" l="1"/>
  <c r="K40" i="80" s="1"/>
  <c r="L109" i="80"/>
  <c r="E110" i="80" s="1"/>
  <c r="E113" i="80" s="1"/>
  <c r="L113" i="80" s="1"/>
  <c r="L111" i="80"/>
  <c r="E112" i="80" s="1"/>
  <c r="L102" i="80"/>
  <c r="F102" i="80"/>
  <c r="J40" i="80"/>
  <c r="D40" i="80"/>
  <c r="H40" i="80"/>
  <c r="I40" i="80"/>
  <c r="F40" i="80"/>
  <c r="K36" i="80"/>
  <c r="K41" i="80"/>
  <c r="K43" i="80" s="1"/>
  <c r="J108" i="80"/>
  <c r="L108" i="80"/>
  <c r="J104" i="80"/>
  <c r="L104" i="80"/>
  <c r="K72" i="80"/>
  <c r="L72" i="80"/>
  <c r="J106" i="80"/>
  <c r="L106" i="80"/>
  <c r="L68" i="80"/>
  <c r="K68" i="80"/>
  <c r="J68" i="80"/>
  <c r="H68" i="80"/>
  <c r="G68" i="80"/>
  <c r="E68" i="80"/>
  <c r="F68" i="80"/>
  <c r="I68" i="80"/>
  <c r="F64" i="80"/>
  <c r="L64" i="80"/>
  <c r="L60" i="80"/>
  <c r="I60" i="80"/>
  <c r="H60" i="80"/>
  <c r="G60" i="80"/>
  <c r="F60" i="80"/>
  <c r="E60" i="80"/>
  <c r="K60" i="80"/>
  <c r="J60" i="80"/>
  <c r="L56" i="80"/>
  <c r="I56" i="80"/>
  <c r="F56" i="80"/>
  <c r="K56" i="80"/>
  <c r="J56" i="80"/>
  <c r="H56" i="80"/>
  <c r="G56" i="80"/>
  <c r="E56" i="80"/>
  <c r="E14" i="80"/>
  <c r="J62" i="80"/>
  <c r="K62" i="80"/>
  <c r="E54" i="80"/>
  <c r="K54" i="80"/>
  <c r="I12" i="80"/>
  <c r="J12" i="80"/>
  <c r="F18" i="80"/>
  <c r="D16" i="80"/>
  <c r="K66" i="80"/>
  <c r="E58" i="80"/>
  <c r="D22" i="80"/>
  <c r="E102" i="80"/>
  <c r="E64" i="80"/>
  <c r="E74" i="80"/>
  <c r="F14" i="80"/>
  <c r="J16" i="80"/>
  <c r="J20" i="80"/>
  <c r="F22" i="80"/>
  <c r="K58" i="80"/>
  <c r="G64" i="80"/>
  <c r="E70" i="80"/>
  <c r="E72" i="80"/>
  <c r="F70" i="80"/>
  <c r="E76" i="80"/>
  <c r="J36" i="80"/>
  <c r="G70" i="80"/>
  <c r="E66" i="80"/>
  <c r="H70" i="80"/>
  <c r="D12" i="80"/>
  <c r="G66" i="80"/>
  <c r="K12" i="80"/>
  <c r="L54" i="80"/>
  <c r="G14" i="80"/>
  <c r="K16" i="80"/>
  <c r="L58" i="80"/>
  <c r="G18" i="80"/>
  <c r="K20" i="80"/>
  <c r="L62" i="80"/>
  <c r="G22" i="80"/>
  <c r="H64" i="80"/>
  <c r="E36" i="80"/>
  <c r="F66" i="80"/>
  <c r="I38" i="80"/>
  <c r="F72" i="80"/>
  <c r="F74" i="80"/>
  <c r="F76" i="80"/>
  <c r="H14" i="80"/>
  <c r="H18" i="80"/>
  <c r="D20" i="80"/>
  <c r="E62" i="80"/>
  <c r="H22" i="80"/>
  <c r="I64" i="80"/>
  <c r="F36" i="80"/>
  <c r="J38" i="80"/>
  <c r="I70" i="80"/>
  <c r="G72" i="80"/>
  <c r="G74" i="80"/>
  <c r="G76" i="80"/>
  <c r="G102" i="80"/>
  <c r="E104" i="80"/>
  <c r="E106" i="80"/>
  <c r="E108" i="80"/>
  <c r="E12" i="80"/>
  <c r="F54" i="80"/>
  <c r="I14" i="80"/>
  <c r="E16" i="80"/>
  <c r="F58" i="80"/>
  <c r="I18" i="80"/>
  <c r="E20" i="80"/>
  <c r="F62" i="80"/>
  <c r="I22" i="80"/>
  <c r="J64" i="80"/>
  <c r="G36" i="80"/>
  <c r="H66" i="80"/>
  <c r="K38" i="80"/>
  <c r="J70" i="80"/>
  <c r="H72" i="80"/>
  <c r="H74" i="80"/>
  <c r="H76" i="80"/>
  <c r="H102" i="80"/>
  <c r="F106" i="80"/>
  <c r="F12" i="80"/>
  <c r="G54" i="80"/>
  <c r="J14" i="80"/>
  <c r="F16" i="80"/>
  <c r="G58" i="80"/>
  <c r="J18" i="80"/>
  <c r="F20" i="80"/>
  <c r="G62" i="80"/>
  <c r="J22" i="80"/>
  <c r="K64" i="80"/>
  <c r="H36" i="80"/>
  <c r="I66" i="80"/>
  <c r="D38" i="80"/>
  <c r="K70" i="80"/>
  <c r="I72" i="80"/>
  <c r="I74" i="80"/>
  <c r="I76" i="80"/>
  <c r="I102" i="80"/>
  <c r="G104" i="80"/>
  <c r="G106" i="80"/>
  <c r="G108" i="80"/>
  <c r="K104" i="80"/>
  <c r="K106" i="80"/>
  <c r="K108" i="80"/>
  <c r="G12" i="80"/>
  <c r="H54" i="80"/>
  <c r="K14" i="80"/>
  <c r="G16" i="80"/>
  <c r="H58" i="80"/>
  <c r="K18" i="80"/>
  <c r="G20" i="80"/>
  <c r="H62" i="80"/>
  <c r="K22" i="80"/>
  <c r="I36" i="80"/>
  <c r="J66" i="80"/>
  <c r="E38" i="80"/>
  <c r="J72" i="80"/>
  <c r="J74" i="80"/>
  <c r="J76" i="80"/>
  <c r="J102" i="80"/>
  <c r="H104" i="80"/>
  <c r="H106" i="80"/>
  <c r="H108" i="80"/>
  <c r="H38" i="80"/>
  <c r="H12" i="80"/>
  <c r="I54" i="80"/>
  <c r="D14" i="80"/>
  <c r="H16" i="80"/>
  <c r="I58" i="80"/>
  <c r="D18" i="80"/>
  <c r="H20" i="80"/>
  <c r="I62" i="80"/>
  <c r="F38" i="80"/>
  <c r="K102" i="80"/>
  <c r="I104" i="80"/>
  <c r="I106" i="80"/>
  <c r="I108" i="80"/>
  <c r="J54" i="80"/>
  <c r="H20" i="14"/>
  <c r="F20" i="14"/>
  <c r="I54" i="14"/>
  <c r="G54" i="14"/>
  <c r="I42" i="14"/>
  <c r="G42" i="14"/>
  <c r="G40" i="14"/>
  <c r="I38" i="14"/>
  <c r="G38" i="14"/>
  <c r="I36" i="14"/>
  <c r="G36" i="14"/>
  <c r="I32" i="14"/>
  <c r="G32" i="14"/>
  <c r="H12" i="14"/>
  <c r="F12" i="14"/>
  <c r="I30" i="14"/>
  <c r="G30" i="14"/>
  <c r="H10" i="14"/>
  <c r="F10" i="14"/>
  <c r="I28" i="14"/>
  <c r="G28" i="14"/>
  <c r="H8" i="14"/>
  <c r="F8" i="14"/>
  <c r="G40" i="80" l="1"/>
  <c r="E40" i="80"/>
  <c r="L112" i="80"/>
  <c r="G112" i="80"/>
  <c r="F112" i="80"/>
  <c r="H112" i="80"/>
  <c r="I112" i="80"/>
  <c r="J112" i="80"/>
  <c r="K112" i="80"/>
  <c r="F110" i="80"/>
  <c r="F113" i="80" s="1"/>
  <c r="D42" i="80"/>
  <c r="H42" i="80"/>
  <c r="I110" i="80"/>
  <c r="I113" i="80" s="1"/>
  <c r="L110" i="80"/>
  <c r="G110" i="80"/>
  <c r="G113" i="80" s="1"/>
  <c r="J110" i="80"/>
  <c r="J113" i="80" s="1"/>
  <c r="K110" i="80"/>
  <c r="K113" i="80" s="1"/>
  <c r="H110" i="80"/>
  <c r="H113" i="80" s="1"/>
  <c r="E42" i="80"/>
  <c r="G42" i="80"/>
  <c r="K42" i="80"/>
  <c r="J42" i="80"/>
  <c r="F42" i="80"/>
  <c r="I42" i="80"/>
  <c r="B7" i="87" l="1"/>
  <c r="B8" i="87" s="1"/>
  <c r="B9" i="87" s="1"/>
  <c r="B10" i="87" s="1"/>
  <c r="B11" i="87" s="1"/>
  <c r="B12" i="87" s="1"/>
  <c r="B13" i="87" s="1"/>
  <c r="B14" i="87" s="1"/>
  <c r="B15" i="87" s="1"/>
  <c r="B16" i="87" s="1"/>
  <c r="B17" i="87" s="1"/>
  <c r="B18" i="87" s="1"/>
  <c r="B19" i="87" s="1"/>
  <c r="B20" i="87" s="1"/>
  <c r="B21" i="87" s="1"/>
  <c r="B22" i="87" s="1"/>
  <c r="B23" i="87" s="1"/>
  <c r="B24" i="87" s="1"/>
  <c r="B25" i="87" s="1"/>
  <c r="B26" i="87" s="1"/>
  <c r="F9" i="86"/>
  <c r="D8" i="85"/>
  <c r="D11" i="85" s="1"/>
  <c r="D12" i="84"/>
  <c r="C12" i="84"/>
  <c r="B8" i="86" s="1"/>
  <c r="D8" i="84"/>
  <c r="D16" i="83"/>
  <c r="D15" i="83"/>
  <c r="D14" i="83"/>
  <c r="B7" i="86" s="1"/>
  <c r="H9" i="83"/>
  <c r="E15" i="83" s="1"/>
  <c r="G9" i="83"/>
  <c r="F9" i="83"/>
  <c r="E9" i="83"/>
  <c r="D9" i="83"/>
  <c r="I9" i="83" s="1"/>
  <c r="G28" i="82"/>
  <c r="D32" i="82" s="1"/>
  <c r="D28" i="82"/>
  <c r="C28" i="82"/>
  <c r="E28" i="82" s="1"/>
  <c r="K27" i="82"/>
  <c r="I27" i="82"/>
  <c r="J27" i="82" s="1"/>
  <c r="E27" i="82"/>
  <c r="F27" i="82" s="1"/>
  <c r="I26" i="82"/>
  <c r="K26" i="82" s="1"/>
  <c r="F26" i="82"/>
  <c r="E26" i="82"/>
  <c r="K25" i="82"/>
  <c r="I25" i="82"/>
  <c r="J25" i="82" s="1"/>
  <c r="E25" i="82"/>
  <c r="F25" i="82" s="1"/>
  <c r="K24" i="82"/>
  <c r="J24" i="82"/>
  <c r="I24" i="82"/>
  <c r="F24" i="82"/>
  <c r="E24" i="82"/>
  <c r="I23" i="82"/>
  <c r="K23" i="82" s="1"/>
  <c r="E23" i="82"/>
  <c r="F23" i="82" s="1"/>
  <c r="K22" i="82"/>
  <c r="J22" i="82"/>
  <c r="I22" i="82"/>
  <c r="F22" i="82"/>
  <c r="E22" i="82"/>
  <c r="I21" i="82"/>
  <c r="K21" i="82" s="1"/>
  <c r="E21" i="82"/>
  <c r="F21" i="82" s="1"/>
  <c r="K20" i="82"/>
  <c r="J20" i="82"/>
  <c r="I20" i="82"/>
  <c r="E20" i="82"/>
  <c r="F20" i="82" s="1"/>
  <c r="K19" i="82"/>
  <c r="I19" i="82"/>
  <c r="J19" i="82" s="1"/>
  <c r="E19" i="82"/>
  <c r="F19" i="82" s="1"/>
  <c r="I18" i="82"/>
  <c r="J18" i="82" s="1"/>
  <c r="F18" i="82"/>
  <c r="E18" i="82"/>
  <c r="K17" i="82"/>
  <c r="I17" i="82"/>
  <c r="J17" i="82" s="1"/>
  <c r="E17" i="82"/>
  <c r="F17" i="82" s="1"/>
  <c r="K16" i="82"/>
  <c r="J16" i="82"/>
  <c r="I16" i="82"/>
  <c r="F16" i="82"/>
  <c r="E16" i="82"/>
  <c r="I15" i="82"/>
  <c r="K15" i="82" s="1"/>
  <c r="E15" i="82"/>
  <c r="F15" i="82" s="1"/>
  <c r="K14" i="82"/>
  <c r="J14" i="82"/>
  <c r="I14" i="82"/>
  <c r="F14" i="82"/>
  <c r="E14" i="82"/>
  <c r="I13" i="82"/>
  <c r="J13" i="82" s="1"/>
  <c r="E13" i="82"/>
  <c r="F13" i="82" s="1"/>
  <c r="J12" i="82"/>
  <c r="I12" i="82"/>
  <c r="K12" i="82" s="1"/>
  <c r="E12" i="82"/>
  <c r="F12" i="82" s="1"/>
  <c r="E20" i="83" l="1"/>
  <c r="E32" i="82"/>
  <c r="D19" i="83"/>
  <c r="D18" i="83"/>
  <c r="D20" i="83" s="1"/>
  <c r="B6" i="86"/>
  <c r="D33" i="82"/>
  <c r="I10" i="83"/>
  <c r="J9" i="83"/>
  <c r="F8" i="86"/>
  <c r="D8" i="86"/>
  <c r="D7" i="86"/>
  <c r="F7" i="86"/>
  <c r="C7" i="86"/>
  <c r="C13" i="84"/>
  <c r="J26" i="82"/>
  <c r="J15" i="82"/>
  <c r="J28" i="82" s="1"/>
  <c r="K18" i="82"/>
  <c r="J23" i="82"/>
  <c r="J21" i="82"/>
  <c r="K13" i="82"/>
  <c r="K28" i="82" s="1"/>
  <c r="E33" i="82" s="1"/>
  <c r="E14" i="83"/>
  <c r="E8" i="85"/>
  <c r="C11" i="85" s="1"/>
  <c r="C9" i="86" l="1"/>
  <c r="C12" i="85"/>
  <c r="D9" i="86" s="1"/>
  <c r="D34" i="82"/>
  <c r="C6" i="86"/>
  <c r="F6" i="86"/>
  <c r="F10" i="86" s="1"/>
  <c r="D6" i="86"/>
  <c r="C8" i="86"/>
  <c r="C14" i="84"/>
  <c r="D14" i="84" s="1"/>
  <c r="A12" i="86" l="1"/>
  <c r="D11" i="86"/>
  <c r="D10" i="86"/>
  <c r="O217" i="80" l="1"/>
  <c r="O215" i="80"/>
  <c r="O189" i="80"/>
  <c r="H190" i="80" s="1"/>
  <c r="O187" i="80"/>
  <c r="O185" i="80"/>
  <c r="E186" i="80" s="1"/>
  <c r="O183" i="80"/>
  <c r="J184" i="80" s="1"/>
  <c r="O181" i="80"/>
  <c r="H182" i="80" s="1"/>
  <c r="O179" i="80"/>
  <c r="O173" i="80"/>
  <c r="L174" i="80" s="1"/>
  <c r="O171" i="80"/>
  <c r="J172" i="80" s="1"/>
  <c r="O169" i="80"/>
  <c r="K170" i="80" s="1"/>
  <c r="O167" i="80"/>
  <c r="J168" i="80" s="1"/>
  <c r="O165" i="80"/>
  <c r="O163" i="80"/>
  <c r="O219" i="80" s="1"/>
  <c r="K166" i="80" l="1"/>
  <c r="O221" i="80"/>
  <c r="O223" i="80" s="1"/>
  <c r="N218" i="80"/>
  <c r="L216" i="80"/>
  <c r="I188" i="80"/>
  <c r="K164" i="80"/>
  <c r="M188" i="80"/>
  <c r="J188" i="80"/>
  <c r="I180" i="80"/>
  <c r="N180" i="80"/>
  <c r="E180" i="80"/>
  <c r="E170" i="80"/>
  <c r="K190" i="80"/>
  <c r="L170" i="80"/>
  <c r="I164" i="80"/>
  <c r="M170" i="80"/>
  <c r="M184" i="80"/>
  <c r="L190" i="80"/>
  <c r="H170" i="80"/>
  <c r="M166" i="80"/>
  <c r="H188" i="80"/>
  <c r="G218" i="80"/>
  <c r="O216" i="80"/>
  <c r="J164" i="80"/>
  <c r="N166" i="80"/>
  <c r="E174" i="80"/>
  <c r="N184" i="80"/>
  <c r="O174" i="80"/>
  <c r="O166" i="80"/>
  <c r="O184" i="80"/>
  <c r="E166" i="80"/>
  <c r="N170" i="80"/>
  <c r="G174" i="80"/>
  <c r="F180" i="80"/>
  <c r="E184" i="80"/>
  <c r="N188" i="80"/>
  <c r="E216" i="80"/>
  <c r="H218" i="80"/>
  <c r="F166" i="80"/>
  <c r="O170" i="80"/>
  <c r="H174" i="80"/>
  <c r="J180" i="80"/>
  <c r="F184" i="80"/>
  <c r="O188" i="80"/>
  <c r="F216" i="80"/>
  <c r="I218" i="80"/>
  <c r="G166" i="80"/>
  <c r="I174" i="80"/>
  <c r="K180" i="80"/>
  <c r="G184" i="80"/>
  <c r="G216" i="80"/>
  <c r="J218" i="80"/>
  <c r="F174" i="80"/>
  <c r="H166" i="80"/>
  <c r="F170" i="80"/>
  <c r="I172" i="80"/>
  <c r="M174" i="80"/>
  <c r="L180" i="80"/>
  <c r="K184" i="80"/>
  <c r="F188" i="80"/>
  <c r="I190" i="80"/>
  <c r="M216" i="80"/>
  <c r="K218" i="80"/>
  <c r="H164" i="80"/>
  <c r="L166" i="80"/>
  <c r="G170" i="80"/>
  <c r="N174" i="80"/>
  <c r="M180" i="80"/>
  <c r="L184" i="80"/>
  <c r="G188" i="80"/>
  <c r="J190" i="80"/>
  <c r="N216" i="80"/>
  <c r="O218" i="80"/>
  <c r="K186" i="80"/>
  <c r="J186" i="80"/>
  <c r="F186" i="80"/>
  <c r="I186" i="80"/>
  <c r="N186" i="80"/>
  <c r="H186" i="80"/>
  <c r="O186" i="80"/>
  <c r="G186" i="80"/>
  <c r="M186" i="80"/>
  <c r="I168" i="80"/>
  <c r="H172" i="80"/>
  <c r="O172" i="80"/>
  <c r="G172" i="80"/>
  <c r="N172" i="80"/>
  <c r="F172" i="80"/>
  <c r="K172" i="80"/>
  <c r="M172" i="80"/>
  <c r="E172" i="80"/>
  <c r="L172" i="80"/>
  <c r="L186" i="80"/>
  <c r="H168" i="80"/>
  <c r="O168" i="80"/>
  <c r="G168" i="80"/>
  <c r="L168" i="80"/>
  <c r="N168" i="80"/>
  <c r="F168" i="80"/>
  <c r="M168" i="80"/>
  <c r="E168" i="80"/>
  <c r="K168" i="80"/>
  <c r="O182" i="80"/>
  <c r="G182" i="80"/>
  <c r="N182" i="80"/>
  <c r="F182" i="80"/>
  <c r="M182" i="80"/>
  <c r="E182" i="80"/>
  <c r="L182" i="80"/>
  <c r="K182" i="80"/>
  <c r="J182" i="80"/>
  <c r="I182" i="80"/>
  <c r="O164" i="80"/>
  <c r="G164" i="80"/>
  <c r="N164" i="80"/>
  <c r="F164" i="80"/>
  <c r="M164" i="80"/>
  <c r="E164" i="80"/>
  <c r="L164" i="80"/>
  <c r="I166" i="80"/>
  <c r="I170" i="80"/>
  <c r="J174" i="80"/>
  <c r="G180" i="80"/>
  <c r="O180" i="80"/>
  <c r="H184" i="80"/>
  <c r="K188" i="80"/>
  <c r="F190" i="80"/>
  <c r="N190" i="80"/>
  <c r="I216" i="80"/>
  <c r="L218" i="80"/>
  <c r="J166" i="80"/>
  <c r="J170" i="80"/>
  <c r="K174" i="80"/>
  <c r="H180" i="80"/>
  <c r="I184" i="80"/>
  <c r="L188" i="80"/>
  <c r="G190" i="80"/>
  <c r="O190" i="80"/>
  <c r="J216" i="80"/>
  <c r="E218" i="80"/>
  <c r="M218" i="80"/>
  <c r="E190" i="80"/>
  <c r="M190" i="80"/>
  <c r="H216" i="80"/>
  <c r="E188" i="80"/>
  <c r="K216" i="80"/>
  <c r="F218" i="80"/>
  <c r="I42" i="9" l="1"/>
  <c r="I44" i="9"/>
  <c r="I46" i="9"/>
  <c r="I43" i="9" l="1"/>
  <c r="H43" i="9"/>
  <c r="G43" i="9"/>
  <c r="F43" i="9"/>
  <c r="E43" i="9"/>
  <c r="I45" i="9"/>
  <c r="H45" i="9"/>
  <c r="G45" i="9"/>
  <c r="F45" i="9"/>
  <c r="E45" i="9"/>
  <c r="D47" i="9"/>
  <c r="D45" i="9"/>
  <c r="I47" i="9"/>
  <c r="H47" i="9"/>
  <c r="G47" i="9"/>
  <c r="E47" i="9"/>
  <c r="G28" i="9"/>
  <c r="E28" i="9"/>
  <c r="G15" i="9"/>
  <c r="E15" i="9"/>
  <c r="E13" i="9"/>
  <c r="H155" i="2"/>
  <c r="H154" i="2"/>
  <c r="H153" i="2"/>
  <c r="G139" i="2"/>
  <c r="H139" i="2"/>
  <c r="H138" i="2"/>
  <c r="H137" i="2"/>
  <c r="G135" i="2"/>
  <c r="E133" i="2"/>
  <c r="H135" i="2"/>
  <c r="H134" i="2"/>
  <c r="H133" i="2"/>
  <c r="G131" i="2"/>
  <c r="H131" i="2"/>
  <c r="H130" i="2"/>
  <c r="H129" i="2"/>
  <c r="F18" i="2"/>
  <c r="F31" i="9" l="1"/>
  <c r="H31" i="9" s="1"/>
  <c r="H10" i="9"/>
  <c r="G12" i="9"/>
  <c r="H13" i="9"/>
  <c r="G155" i="2"/>
  <c r="G9" i="9"/>
  <c r="E155" i="2"/>
  <c r="E156" i="2"/>
  <c r="E139" i="2"/>
  <c r="E140" i="2"/>
  <c r="G140" i="2"/>
  <c r="G132" i="2"/>
  <c r="E27" i="9"/>
  <c r="G8" i="9"/>
  <c r="E11" i="9"/>
  <c r="E26" i="9"/>
  <c r="G10" i="9"/>
  <c r="E9" i="9"/>
  <c r="G11" i="9"/>
  <c r="G13" i="9"/>
  <c r="E16" i="9"/>
  <c r="G27" i="9"/>
  <c r="E12" i="9"/>
  <c r="E14" i="9"/>
  <c r="E10" i="9"/>
  <c r="G14" i="9"/>
  <c r="G16" i="9"/>
  <c r="E8" i="9"/>
  <c r="G26" i="9"/>
  <c r="E136" i="2"/>
  <c r="E132" i="2"/>
  <c r="G130" i="2"/>
  <c r="E153" i="2"/>
  <c r="G153" i="2"/>
  <c r="G138" i="2"/>
  <c r="E154" i="2"/>
  <c r="G154" i="2"/>
  <c r="G137" i="2"/>
  <c r="E134" i="2"/>
  <c r="E138" i="2"/>
  <c r="E135" i="2"/>
  <c r="H140" i="2"/>
  <c r="E137" i="2"/>
  <c r="E130" i="2"/>
  <c r="G134" i="2"/>
  <c r="E129" i="2"/>
  <c r="G133" i="2"/>
  <c r="G129" i="2"/>
  <c r="F30" i="61"/>
  <c r="G29" i="9" l="1"/>
  <c r="G30" i="9"/>
  <c r="G31" i="9"/>
  <c r="E29" i="9"/>
  <c r="E30" i="9"/>
  <c r="E31" i="9" l="1"/>
  <c r="F12" i="61" l="1"/>
  <c r="F13" i="61"/>
  <c r="F14" i="61"/>
  <c r="F15" i="61"/>
  <c r="F16" i="61"/>
  <c r="F19" i="61"/>
  <c r="F20" i="61"/>
  <c r="F21" i="61"/>
  <c r="F22" i="61"/>
  <c r="F23" i="61"/>
  <c r="F26" i="61"/>
  <c r="F27" i="61"/>
  <c r="F28" i="61"/>
  <c r="F29" i="61"/>
  <c r="F54" i="61"/>
  <c r="F55" i="61"/>
  <c r="F56" i="61"/>
  <c r="F57" i="61"/>
  <c r="F58" i="61"/>
  <c r="I12" i="61"/>
  <c r="I13" i="61"/>
  <c r="I14" i="61"/>
  <c r="I15" i="61"/>
  <c r="I16" i="61"/>
  <c r="I19" i="61"/>
  <c r="I20" i="61"/>
  <c r="I21" i="61"/>
  <c r="I22" i="61"/>
  <c r="I23" i="61"/>
  <c r="I26" i="61"/>
  <c r="I27" i="61"/>
  <c r="I28" i="61"/>
  <c r="I29" i="61"/>
  <c r="I30" i="61"/>
  <c r="I54" i="61"/>
  <c r="I55" i="61"/>
  <c r="I56" i="61"/>
  <c r="I57" i="61"/>
  <c r="I58" i="61"/>
  <c r="H29" i="2"/>
  <c r="E16" i="2"/>
  <c r="G18" i="2"/>
  <c r="H16" i="2"/>
  <c r="H14" i="2"/>
  <c r="D12" i="2"/>
  <c r="F12" i="2"/>
  <c r="H10" i="2"/>
  <c r="G12" i="2" l="1"/>
  <c r="E12" i="2"/>
  <c r="G10" i="2"/>
  <c r="G16" i="2"/>
  <c r="H31" i="2"/>
  <c r="E18" i="2"/>
  <c r="H12" i="2"/>
  <c r="E10" i="2"/>
  <c r="H18" i="2"/>
  <c r="I52" i="9" l="1"/>
  <c r="I50" i="9"/>
  <c r="G43" i="2"/>
  <c r="G45" i="2"/>
  <c r="G47" i="2"/>
  <c r="G49" i="2"/>
  <c r="G51" i="2"/>
  <c r="G53" i="2"/>
  <c r="G67" i="2"/>
  <c r="G69" i="2"/>
  <c r="E48" i="2" l="1"/>
  <c r="H47" i="2"/>
  <c r="H59" i="2"/>
  <c r="H63" i="2"/>
  <c r="G71" i="2"/>
  <c r="H43" i="2"/>
  <c r="G114" i="2"/>
  <c r="H55" i="2"/>
  <c r="E51" i="9"/>
  <c r="F51" i="9"/>
  <c r="D51" i="9"/>
  <c r="G51" i="9"/>
  <c r="D53" i="9"/>
  <c r="E53" i="9"/>
  <c r="G53" i="9"/>
  <c r="G44" i="2"/>
  <c r="I51" i="9"/>
  <c r="H51" i="9"/>
  <c r="H53" i="9"/>
  <c r="I53" i="9"/>
  <c r="G46" i="2"/>
  <c r="D46" i="2"/>
  <c r="F46" i="2"/>
  <c r="E46" i="2"/>
  <c r="G86" i="2"/>
  <c r="D86" i="2"/>
  <c r="E86" i="2"/>
  <c r="F86" i="2"/>
  <c r="E94" i="2"/>
  <c r="F94" i="2"/>
  <c r="G94" i="2"/>
  <c r="D94" i="2"/>
  <c r="E52" i="2"/>
  <c r="F52" i="2"/>
  <c r="G52" i="2"/>
  <c r="D52" i="2"/>
  <c r="D44" i="2"/>
  <c r="F44" i="2"/>
  <c r="E44" i="2"/>
  <c r="G88" i="2"/>
  <c r="D88" i="2"/>
  <c r="E88" i="2"/>
  <c r="F88" i="2"/>
  <c r="G96" i="2"/>
  <c r="D96" i="2"/>
  <c r="E96" i="2"/>
  <c r="F96" i="2"/>
  <c r="G54" i="2"/>
  <c r="D54" i="2"/>
  <c r="E54" i="2"/>
  <c r="F54" i="2"/>
  <c r="E70" i="2"/>
  <c r="F70" i="2"/>
  <c r="G70" i="2"/>
  <c r="D70" i="2"/>
  <c r="G110" i="2"/>
  <c r="D110" i="2"/>
  <c r="E110" i="2"/>
  <c r="F110" i="2"/>
  <c r="E50" i="2"/>
  <c r="F50" i="2"/>
  <c r="D50" i="2"/>
  <c r="G50" i="2"/>
  <c r="E90" i="2"/>
  <c r="F90" i="2"/>
  <c r="D90" i="2"/>
  <c r="G90" i="2"/>
  <c r="G68" i="2"/>
  <c r="D68" i="2"/>
  <c r="E68" i="2"/>
  <c r="F68" i="2"/>
  <c r="F48" i="2"/>
  <c r="G48" i="2"/>
  <c r="D48" i="2"/>
  <c r="E92" i="2"/>
  <c r="F92" i="2"/>
  <c r="G92" i="2"/>
  <c r="D92" i="2"/>
  <c r="E112" i="2"/>
  <c r="F112" i="2"/>
  <c r="G112" i="2"/>
  <c r="D112" i="2"/>
  <c r="D17" i="61"/>
  <c r="E17" i="61"/>
  <c r="G17" i="61"/>
  <c r="H17" i="61"/>
  <c r="D31" i="61"/>
  <c r="E31" i="61"/>
  <c r="G31" i="61"/>
  <c r="H31" i="61"/>
  <c r="I31" i="61" l="1"/>
  <c r="D116" i="2"/>
  <c r="G116" i="2"/>
  <c r="F114" i="2"/>
  <c r="E114" i="2"/>
  <c r="D114" i="2"/>
  <c r="I17" i="61"/>
  <c r="F17" i="61"/>
  <c r="F116" i="2"/>
  <c r="E116" i="2"/>
  <c r="G118" i="2"/>
  <c r="G74" i="2"/>
  <c r="F75" i="2"/>
  <c r="E75" i="2"/>
  <c r="F31" i="61"/>
  <c r="H51" i="2"/>
  <c r="D118" i="2" l="1"/>
  <c r="F118" i="2"/>
  <c r="E118" i="2"/>
  <c r="G75" i="2"/>
  <c r="H75" i="2" s="1"/>
  <c r="AH10" i="50"/>
  <c r="AH11" i="50"/>
  <c r="AH12" i="50"/>
  <c r="AH13" i="50"/>
  <c r="AH14" i="50"/>
  <c r="AH15" i="50"/>
  <c r="AH16" i="50"/>
  <c r="AH17" i="50"/>
  <c r="AH9" i="50"/>
  <c r="AE10" i="50"/>
  <c r="AE11" i="50"/>
  <c r="AE12" i="50"/>
  <c r="AE13" i="50"/>
  <c r="AE14" i="50"/>
  <c r="AE15" i="50"/>
  <c r="AE16" i="50"/>
  <c r="AE17" i="50"/>
  <c r="AE9" i="50"/>
  <c r="Y10" i="50"/>
  <c r="Y11" i="50"/>
  <c r="Y12" i="50"/>
  <c r="Y13" i="50"/>
  <c r="Y14" i="50"/>
  <c r="Y15" i="50"/>
  <c r="Y16" i="50"/>
  <c r="Y17" i="50"/>
  <c r="Y9" i="50"/>
  <c r="V10" i="50"/>
  <c r="V11" i="50"/>
  <c r="V12" i="50"/>
  <c r="V13" i="50"/>
  <c r="V14" i="50"/>
  <c r="V15" i="50"/>
  <c r="V16" i="50"/>
  <c r="V17" i="50"/>
  <c r="V9" i="50"/>
  <c r="S10" i="50"/>
  <c r="S11" i="50"/>
  <c r="S12" i="50"/>
  <c r="S13" i="50"/>
  <c r="S14" i="50"/>
  <c r="S15" i="50"/>
  <c r="S16" i="50"/>
  <c r="S17" i="50"/>
  <c r="S9" i="50"/>
  <c r="J68" i="9" l="1"/>
  <c r="J66" i="9"/>
  <c r="J58" i="9"/>
  <c r="J64" i="9"/>
  <c r="J60" i="9"/>
  <c r="J62" i="9"/>
  <c r="J56" i="9"/>
  <c r="J54" i="9"/>
  <c r="J46" i="9"/>
  <c r="J44" i="9"/>
  <c r="J42" i="9"/>
  <c r="I60" i="9" l="1"/>
  <c r="I58" i="9"/>
  <c r="I48" i="9"/>
  <c r="H67" i="2"/>
  <c r="H11" i="2"/>
  <c r="H13" i="2"/>
  <c r="H17" i="2"/>
  <c r="H28" i="2"/>
  <c r="F30" i="2"/>
  <c r="G29" i="2" s="1"/>
  <c r="D30" i="2"/>
  <c r="F15" i="2"/>
  <c r="D15" i="2"/>
  <c r="E59" i="9" l="1"/>
  <c r="D59" i="9"/>
  <c r="F59" i="9"/>
  <c r="G59" i="9"/>
  <c r="D61" i="9"/>
  <c r="G61" i="9"/>
  <c r="E61" i="9"/>
  <c r="D49" i="9"/>
  <c r="E49" i="9"/>
  <c r="F49" i="9"/>
  <c r="G49" i="9"/>
  <c r="E28" i="2"/>
  <c r="E29" i="2"/>
  <c r="H49" i="9"/>
  <c r="I49" i="9"/>
  <c r="H59" i="9"/>
  <c r="I59" i="9"/>
  <c r="H61" i="9"/>
  <c r="I61" i="9"/>
  <c r="E14" i="2"/>
  <c r="G14" i="2"/>
  <c r="H30" i="2"/>
  <c r="H15" i="2"/>
  <c r="J48" i="9"/>
  <c r="J52" i="9"/>
  <c r="J50" i="9"/>
  <c r="E15" i="2"/>
  <c r="E30" i="2"/>
  <c r="G15" i="2"/>
  <c r="G13" i="2"/>
  <c r="G17" i="2"/>
  <c r="G30" i="2"/>
  <c r="G28" i="2"/>
  <c r="E11" i="2"/>
  <c r="G11" i="2"/>
  <c r="E17" i="2"/>
  <c r="E13" i="2"/>
  <c r="G31" i="2" l="1"/>
  <c r="E31" i="2"/>
  <c r="H33" i="2"/>
  <c r="G33" i="2" s="1"/>
  <c r="G32" i="2"/>
  <c r="E32" i="2"/>
  <c r="E3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Solene</author>
  </authors>
  <commentList>
    <comment ref="D5" authorId="0" shapeId="0" xr:uid="{DA64B205-155C-4CD9-8BB3-1A6E9725B953}">
      <text>
        <r>
          <rPr>
            <b/>
            <sz val="9"/>
            <color indexed="81"/>
            <rFont val="Tahoma"/>
            <family val="2"/>
          </rPr>
          <t>FETE  : Attention, nous parlons bien de salarié.e formé.e, et pas du nombre de stagiaire… Un même salarié peut avoir faire plusieurs stages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CECI-RENAUD, Nila 2 (DARES)</author>
  </authors>
  <commentList>
    <comment ref="C10" authorId="0" shapeId="0" xr:uid="{20E46FB2-5F33-4558-A5FD-E9C290304897}">
      <text>
        <r>
          <rPr>
            <sz val="14"/>
            <color indexed="81"/>
            <rFont val="Tahoma"/>
            <family val="2"/>
          </rPr>
          <t>Prendre en compte tous les éléments de rémunération, sauf :
- indemnités de licenciement ou de départ à la retraite ;
- primes liées à une sujétion particulière qui ne concerne pas la personne du salarié ;
- primes d'ancienneté ;
- heures supplémentaires ou complémentaires.
- intéressement et participation.
Pour chaque salarié, la rémunération est rapportée au nombre d'équivalent temps plein (EQTP) en tenant compte de la durée de présence du salarié au cours de la période de référence annuelle, et le cas échéant de sa quotité de temps partiel.
Puis on calcule la moyenne des salaires par EQTP.</t>
        </r>
      </text>
    </comment>
    <comment ref="G10" authorId="0" shapeId="0" xr:uid="{B250EB52-180C-4A78-8534-C0212CE30458}">
      <text>
        <r>
          <rPr>
            <sz val="14"/>
            <color indexed="81"/>
            <rFont val="Tahoma"/>
            <family val="2"/>
          </rPr>
          <t>Prendre en compte l'ensemble des salariés présents pendant la période annuelle de référence, sauf :
- apprentis ou titulaires d'un contrat de professionnalisation ;
- salariés mis à disposition par une entreprise extérieure ;
- salariés expatriés ;
- salariés absents plus de la moitié de la période de référence.</t>
        </r>
      </text>
    </comment>
  </commentList>
</comments>
</file>

<file path=xl/sharedStrings.xml><?xml version="1.0" encoding="utf-8"?>
<sst xmlns="http://schemas.openxmlformats.org/spreadsheetml/2006/main" count="1101" uniqueCount="325">
  <si>
    <t>Contenu légal de la base de données économiques sociales et environnementales</t>
  </si>
  <si>
    <t xml:space="preserve">Elle comprend les informations suivantes : </t>
  </si>
  <si>
    <t>Article L2312-36 du Code du travail (texte général)</t>
  </si>
  <si>
    <t xml:space="preserve">Textes en vigueur et applicables à la BDES dans les entreprises d'au moins 300 salariés  : </t>
  </si>
  <si>
    <t>Art. R.2312-9 Code du travail</t>
  </si>
  <si>
    <t xml:space="preserve">«En l'absence d'accord prévu à l'article L 2312-21, dans les entreprises d'au moins 300 salariés, </t>
  </si>
  <si>
    <t>La base de données prévue à l'article L 2312-18 comporte les informations révues dans le tableau ci-dessous.
Elle comporte également les informations relatives à la formation professionnelle et aux conditions de travail prévus au 1° A e et f de l'article R 2312-8</t>
  </si>
  <si>
    <t>« 1. – Investissements :</t>
  </si>
  <si>
    <t>« 2. – Egalité professionnelle entre les femmes et les hommes au sein de l'entreprise :</t>
  </si>
  <si>
    <t>I. Indicateurs sur la situation comparée des femmes et des hommes dans l'entreprise</t>
  </si>
  <si>
    <r>
      <rPr>
        <b/>
        <sz val="11"/>
        <color theme="4"/>
        <rFont val="Nunito Sans"/>
      </rPr>
      <t>A - Conditions générales d'emploi :</t>
    </r>
    <r>
      <rPr>
        <sz val="11"/>
        <color theme="1"/>
        <rFont val="Nunito Sans"/>
      </rPr>
      <t xml:space="preserve">
a) Effectifs : Données chiffrées par sexe : - Répartition par catégorie professionnelle selon les différents contrats de travail (CDI ou CDD) ;</t>
    </r>
  </si>
  <si>
    <t>b) Durée et organisation du travail : Données chiffrées par sexe : - Répartition des effectifs selon la durée du travail : temps complet, temps partiel (compris entre 20 et 30 heures et autres formes de temps partiel) ; - Répartition des effectifs selon l'organisation du travail : travail posté, travail de nuit, horaires variables, travail atypique dont travail durant le week-end ;</t>
  </si>
  <si>
    <t>c) Données sur les congés : Données chiffrées par sexe : - Répartition par catégorie professionnelle ; - Selon le nombre et le type de congés dont la durée est supérieure à six mois : compte épargne-temps, congé parental, congé sabbatique ;</t>
  </si>
  <si>
    <t>d) Données sur les embauches et les départs : Données chiffrées par sexe : - répartition des embauches par catégorie professionnelle et type de contrat de travail ; - répartition des départs par catégorie professionnelle et motifs : retraite, démission, fin de contrat de travail à durée déterminée, licenciement ;</t>
  </si>
  <si>
    <t>e) Positionnement dans l'entreprise : Données chiffrées par sexe : - répartition des effectifs par catégorie professionnelle ; - répartition des effectifs par niveau ou coefficient hiérarchique ;</t>
  </si>
  <si>
    <r>
      <rPr>
        <b/>
        <sz val="11"/>
        <color theme="4"/>
        <rFont val="Nunito Sans"/>
      </rPr>
      <t xml:space="preserve">B - Rémunérations et déroulement de carrière : </t>
    </r>
    <r>
      <rPr>
        <sz val="11"/>
        <color theme="1"/>
        <rFont val="Nunito Sans"/>
      </rPr>
      <t xml:space="preserve">
a) Promotion : Données chiffrées par sexe : - nombre et taux de promotions par catégorie professionnelle ; - durée moyenne entre deux promotions ;</t>
    </r>
  </si>
  <si>
    <t>b) Ancienneté : Données chiffrées par sexe : - ancienneté moyenne par catégorie professionnelle ; - ancienneté moyenne dans la catégorie professionnelle ; - ancienneté moyenne par niveau ou coefficient hiérarchique ; - ancienneté moyenne dans le niveau ou le coefficient hiérarchique ;</t>
  </si>
  <si>
    <t>c) Age : Données chiffrées par sexe : - âge moyen par catégorie professionnelle ; - âge moyen par niveau ou coefficient hiérarchique ;</t>
  </si>
  <si>
    <t>d) Rémunérations : Données chiffrées par sexe : - rémunération moyenne ou médiane mensuelle par catégorie professionnelle ; - rémunération moyenne ou médiane mensuelle par niveau ou coefficient hiérarchique. Cet indicateur n'a pas à être renseigné lorsque sa mention est de nature à porter atteinte à la confidentialité des données correspondantes, compte tenu notamment du nombre réduit d'individus dans un niveau ou coefficient hiérarchique ; - rémunération moyenne ou médiane mensuelle par tranche d'âge ; - nombre de femmes dans les dix plus hautes rémunérations ;</t>
  </si>
  <si>
    <r>
      <rPr>
        <b/>
        <sz val="11"/>
        <color theme="4"/>
        <rFont val="Nunito Sans"/>
      </rPr>
      <t xml:space="preserve">C - Formation </t>
    </r>
    <r>
      <rPr>
        <sz val="11"/>
        <color theme="1"/>
        <rFont val="Nunito Sans"/>
      </rPr>
      <t>:Données chiffrées par sexe : Répartition par catégorie professionnelle selon : - le nombre moyen d'heures d'actions de formation par salarié et par an ; - la répartition par type d'action : adaptation au poste, maintien dans l'emploi, développement des compétences ;</t>
    </r>
  </si>
  <si>
    <r>
      <rPr>
        <b/>
        <sz val="11"/>
        <color theme="4"/>
        <rFont val="Nunito Sans"/>
      </rPr>
      <t xml:space="preserve">D - Conditions de travail, santé et sécurité au travail : </t>
    </r>
    <r>
      <rPr>
        <sz val="11"/>
        <color theme="1"/>
        <rFont val="Nunito Sans"/>
      </rPr>
      <t xml:space="preserve">
Données générales par sexe : - répartition par poste de travail selon : - l'exposition à des risques professionnels ; - la pénibilité, dont le caractère répétitif des tâches ; Données chiffrées par sexe : - accidents de travail, accidents de trajet et maladies professionnelles : - nombre d'accidents de travail ayant entraîné un arrêt de travail ; - nombre d'accidents de trajet ayant entraîné un arrêt de travail ; - répartition des accidents par éléments matériels selon les modalités définies au 3.2 de l'article R. 2323-17 ; - nombre et dénomination des maladies professionnelles déclarées à la Sécurité sociale au cours de l'année ; - nombre de journée d'absence pour accidents de travail, accidents de trajet ou maladies professionnelles ; - maladies : - nombre d'arrêts de travail ; - nombre de journées d'absence ; - maladies ayant donné lieu à un examen de reprise du travail en application du 3° de l'article R. 4624-22 : - nombre d'arrêts de travail ; - nombre de journées d'absence ;</t>
    </r>
  </si>
  <si>
    <t>II. Indicateurs relatifs à l'articulation entre l'activité professionnelle et l'exercice de la responsabilité familiale :</t>
  </si>
  <si>
    <t xml:space="preserve">A - Congés : </t>
  </si>
  <si>
    <t>a) Existence d'un complément de salaire versé par l'employeur pour le congé de paternité, le congé de maternité, le congé d'adoption ;</t>
  </si>
  <si>
    <t>b) Données chiffrées par catégorie professionnelle : - nombre de jours de congés de paternité pris par le salarié par rapport au nombre de jours de congés théoriques ;</t>
  </si>
  <si>
    <t xml:space="preserve">B - Organisation du temps de travail dans l'entreprise. </t>
  </si>
  <si>
    <t>a) Existence de formules d'organisation du travail facilitant l'articulation de la vie familiale et de la vie professionnelle ;</t>
  </si>
  <si>
    <t>b) Données chiffrées par sexe et par catégorie professionnelle : - nombre de salariés ayant accédé au temps partiel choisi ; - nombre de salariés à temps partiel choisi ayant repris un travail à temps plein ;</t>
  </si>
  <si>
    <t>c) Services de proximité : 
- participation de l'entreprise et du comité d'entreprise aux modes d'accueil de la petite enfance ; 
- évolution des dépenses éligibles au crédit d'impôt famille.</t>
  </si>
  <si>
    <t>Concernant la notion de catégorie professionnelle, il peut s'agir de fournir des données distinguant :</t>
  </si>
  <si>
    <t>a) Les ouvriers, les employés, techniciens, agents de maîtrise et les cadres ;</t>
  </si>
  <si>
    <t>b) Ou les catégories d'emplois définies par la classification ;</t>
  </si>
  <si>
    <t>c) Ou toute catégorie pertinente au sein de l'entreprise.</t>
  </si>
  <si>
    <t>Toutefois, l'indicateur relatif à la rémunération moyenne ou médiane mensuelle comprend au moins deux niveaux de comparaison dont celui mentionné au a ci-dessus.</t>
  </si>
  <si>
    <t xml:space="preserve">III. Stratégie d'action : </t>
  </si>
  <si>
    <t xml:space="preserve">A partir de l'analyse des indicateurs mentionnés au I et II, la stratégie d'action comprend les élements suivants : 
- mesures prises au cours de l'année écoulée en vue d'assurer l'égalité professionnelle. 
Bilan des actions de l'année écoulée et, le cas échéant, de l'année précédente. 
Evaluation du niveau de réalisation des objectifs sur la base des indicateurs retenus. 
Explications sur les actions prévues non réalisées ; 
- objectifs de progression pour l'année à venir et indicateurs associés. 
Définition qualitative et quantitative des mesures permettant de les atteindre conformément à l'article R. 2242-2. 
Evaluation de leur coût. 
Echéancier des mesures prévues ;
</t>
  </si>
  <si>
    <t>3. - Fonds propres, endettement et impots</t>
  </si>
  <si>
    <t>4. – Rémunération des salariés et dirigeants, dans l’ensemble de leurs éléments :</t>
  </si>
  <si>
    <t xml:space="preserve">5. - Représentation du personnel et activités sociales et culturelles : </t>
  </si>
  <si>
    <t>6. – Rémunération des financeurs, en dehors des éléments mentionnés au 4. :</t>
  </si>
  <si>
    <t>7. – Flux financiers à destination de l’entreprise :</t>
  </si>
  <si>
    <t>8. – Partenariats</t>
  </si>
  <si>
    <t>9. – Pour les entreprises appartenant à un groupe, transferts commerciaux et financiers entre les entités du groupe :</t>
  </si>
  <si>
    <r>
      <rPr>
        <b/>
        <sz val="12"/>
        <color theme="1"/>
        <rFont val="Nunito Sans"/>
      </rPr>
      <t>Ces informations portent sur les 2 années précédentes et l'année en cours et intègrent des perspectives sur les 3 années suivantes. (</t>
    </r>
    <r>
      <rPr>
        <sz val="12"/>
        <color theme="1"/>
        <rFont val="Nunito Sans"/>
      </rPr>
      <t>C. trav., art. L. 2312-36)</t>
    </r>
  </si>
  <si>
    <t>BASE DE DONNEES ÉCONOMIQUES SOCIALES ET ENVIRONNEMENTALES : L'ÉGALITÉ FEMMES - HOMMES</t>
  </si>
  <si>
    <t>1° Conditions générales d'emploi</t>
  </si>
  <si>
    <t>1° a) Effectifs</t>
  </si>
  <si>
    <t>Répartition des hommes et des femmes  par catégorie professionnelle selon 
les différents contrats de travail (CDI ou CDD)</t>
  </si>
  <si>
    <t>Hommes</t>
  </si>
  <si>
    <t>Femmes</t>
  </si>
  <si>
    <t>Catégories</t>
  </si>
  <si>
    <t>Type de contrat</t>
  </si>
  <si>
    <t>Nb</t>
  </si>
  <si>
    <t>%
des H sur le total H de la catégorie</t>
  </si>
  <si>
    <t>%
des F sur le total F de la catégorie</t>
  </si>
  <si>
    <t>TOTAL</t>
  </si>
  <si>
    <t>CDD</t>
  </si>
  <si>
    <t>CDI</t>
  </si>
  <si>
    <t xml:space="preserve">Total </t>
  </si>
  <si>
    <t>Infirmier·ères</t>
  </si>
  <si>
    <t>TOTAL CDD</t>
  </si>
  <si>
    <t>TOTAL CDI</t>
  </si>
  <si>
    <t>Total Entreprise</t>
  </si>
  <si>
    <r>
      <rPr>
        <b/>
        <i/>
        <u/>
        <sz val="14"/>
        <color theme="1"/>
        <rFont val="Calibri"/>
        <family val="2"/>
        <scheme val="minor"/>
      </rPr>
      <t>Calcul :</t>
    </r>
    <r>
      <rPr>
        <i/>
        <sz val="14"/>
        <color theme="1"/>
        <rFont val="Calibri"/>
        <family val="2"/>
        <scheme val="minor"/>
      </rPr>
      <t xml:space="preserve"> Les colonnes "%"  </t>
    </r>
    <r>
      <rPr>
        <i/>
        <sz val="14"/>
        <color rgb="FF15B6CA"/>
        <rFont val="Calibri"/>
        <family val="2"/>
        <scheme val="minor"/>
      </rPr>
      <t>bleue</t>
    </r>
    <r>
      <rPr>
        <i/>
        <sz val="14"/>
        <color theme="1"/>
        <rFont val="Calibri"/>
        <family val="2"/>
        <scheme val="minor"/>
      </rPr>
      <t xml:space="preserve"> et </t>
    </r>
    <r>
      <rPr>
        <i/>
        <sz val="14"/>
        <color rgb="FFFBBF67"/>
        <rFont val="Calibri"/>
        <family val="2"/>
        <scheme val="minor"/>
      </rPr>
      <t>orange</t>
    </r>
    <r>
      <rPr>
        <i/>
        <sz val="14"/>
        <color theme="6"/>
        <rFont val="Calibri"/>
        <family val="2"/>
        <scheme val="minor"/>
      </rPr>
      <t xml:space="preserve"> </t>
    </r>
    <r>
      <rPr>
        <i/>
        <sz val="14"/>
        <color theme="8"/>
        <rFont val="Calibri"/>
        <family val="2"/>
        <scheme val="minor"/>
      </rPr>
      <t xml:space="preserve"> </t>
    </r>
    <r>
      <rPr>
        <i/>
        <sz val="14"/>
        <color theme="1"/>
        <rFont val="Calibri"/>
        <family val="2"/>
        <scheme val="minor"/>
      </rPr>
      <t>correspondent au calcul du pourcentage de</t>
    </r>
    <r>
      <rPr>
        <i/>
        <sz val="14"/>
        <color theme="7" tint="-0.249977111117893"/>
        <rFont val="Calibri"/>
        <family val="2"/>
        <scheme val="minor"/>
      </rPr>
      <t xml:space="preserve"> </t>
    </r>
    <r>
      <rPr>
        <i/>
        <sz val="14"/>
        <color theme="4"/>
        <rFont val="Calibri"/>
        <family val="2"/>
        <scheme val="minor"/>
      </rPr>
      <t>l'effectif des Femmes</t>
    </r>
    <r>
      <rPr>
        <i/>
        <sz val="14"/>
        <color theme="1"/>
        <rFont val="Calibri"/>
        <family val="2"/>
        <scheme val="minor"/>
      </rPr>
      <t xml:space="preserve"> et </t>
    </r>
    <r>
      <rPr>
        <i/>
        <sz val="14"/>
        <color theme="7" tint="0.39997558519241921"/>
        <rFont val="Calibri"/>
        <family val="2"/>
        <scheme val="minor"/>
      </rPr>
      <t>des Hommes</t>
    </r>
    <r>
      <rPr>
        <i/>
        <sz val="14"/>
        <color theme="8"/>
        <rFont val="Calibri"/>
        <family val="2"/>
        <scheme val="minor"/>
      </rPr>
      <t xml:space="preserve"> </t>
    </r>
    <r>
      <rPr>
        <i/>
        <sz val="14"/>
        <color theme="1"/>
        <rFont val="Calibri"/>
        <family val="2"/>
        <scheme val="minor"/>
      </rPr>
      <t>en contrat CDD ou CDI sur l'effectif F ou H total de la catégorie professionnelle.</t>
    </r>
  </si>
  <si>
    <r>
      <rPr>
        <b/>
        <i/>
        <u/>
        <sz val="14"/>
        <color theme="1"/>
        <rFont val="Calibri"/>
        <family val="2"/>
        <scheme val="minor"/>
      </rPr>
      <t>Méthodologie :</t>
    </r>
    <r>
      <rPr>
        <i/>
        <sz val="14"/>
        <color theme="1"/>
        <rFont val="Calibri"/>
        <family val="2"/>
        <scheme val="minor"/>
      </rPr>
      <t xml:space="preserve"> L'effectif à prendre en compte dans les données BDESE correspond à l'effectif employé par l'entreprise le 31 décembre de l'année N-1. Il doit comprendre les CDD et les CDI. Il ne s'agit pas de prendre en compte l'ensemble des personnes ayant été employées durant toute l'année : il faut seulement prendre les effectifs présents le 31/12 de N-1.</t>
    </r>
  </si>
  <si>
    <t>1° b) Durée et organisation du temps de travail</t>
  </si>
  <si>
    <t>Répartition des hommes et des femmes selon la durée du travail (temps complet, temps partiel)</t>
  </si>
  <si>
    <t>Sexe</t>
  </si>
  <si>
    <t>Durée</t>
  </si>
  <si>
    <t>Part des femmes à temps partiel</t>
  </si>
  <si>
    <t>&lt;24h</t>
  </si>
  <si>
    <t>24-35h</t>
  </si>
  <si>
    <t>Temps complet</t>
  </si>
  <si>
    <t>%</t>
  </si>
  <si>
    <t>TOTAL Femmes</t>
  </si>
  <si>
    <t>TOTAL Hommes</t>
  </si>
  <si>
    <t>Effectif total H+F</t>
  </si>
  <si>
    <r>
      <rPr>
        <b/>
        <i/>
        <u/>
        <sz val="14"/>
        <color theme="1"/>
        <rFont val="Calibri"/>
        <family val="2"/>
        <scheme val="minor"/>
      </rPr>
      <t>Méthodologie :</t>
    </r>
    <r>
      <rPr>
        <i/>
        <sz val="14"/>
        <color theme="1"/>
        <rFont val="Calibri"/>
        <family val="2"/>
        <scheme val="minor"/>
      </rPr>
      <t xml:space="preserve"> Si votre entreprise emploie un nombre conséquent de personnes en CDD, nous vous invitons à dupliquer le tableau ci-dessous afin d'avoir des analyses par CDD et par CDI. </t>
    </r>
  </si>
  <si>
    <r>
      <rPr>
        <b/>
        <i/>
        <u/>
        <sz val="14"/>
        <color theme="1"/>
        <rFont val="Calibri"/>
        <family val="2"/>
        <scheme val="minor"/>
      </rPr>
      <t>Calcul :</t>
    </r>
    <r>
      <rPr>
        <i/>
        <sz val="14"/>
        <color theme="1"/>
        <rFont val="Calibri"/>
        <family val="2"/>
        <scheme val="minor"/>
      </rPr>
      <t xml:space="preserve"> Les lignes "%" correspondent au calcul du pourcentage de l'effectif des Femmes ou des Hommes qui ont une certaine durée du travail sur l'effectif F ou H total de la catégorie professionnelle.</t>
    </r>
  </si>
  <si>
    <t>Répartition des hommes et des femmes selon l’organisation du travail</t>
  </si>
  <si>
    <t>Organisation du travail</t>
  </si>
  <si>
    <t>Travail posté</t>
  </si>
  <si>
    <t>Travail de nuit</t>
  </si>
  <si>
    <t>Horaires variables</t>
  </si>
  <si>
    <t>Travail atypique dont travail le weekend</t>
  </si>
  <si>
    <t>Effectif TOTAL dans la catégorie</t>
  </si>
  <si>
    <r>
      <rPr>
        <b/>
        <i/>
        <u/>
        <sz val="14"/>
        <color theme="1"/>
        <rFont val="Calibri"/>
        <family val="2"/>
        <scheme val="minor"/>
      </rPr>
      <t>Calcul :</t>
    </r>
    <r>
      <rPr>
        <b/>
        <i/>
        <sz val="14"/>
        <color theme="1"/>
        <rFont val="Calibri"/>
        <family val="2"/>
        <scheme val="minor"/>
      </rPr>
      <t xml:space="preserve"> </t>
    </r>
    <r>
      <rPr>
        <i/>
        <sz val="14"/>
        <color theme="1"/>
        <rFont val="Calibri"/>
        <family val="2"/>
        <scheme val="minor"/>
      </rPr>
      <t>Les lignes "%" correspondent au calcul du pourcentage de l'effectif des Hommes ou des Femmes qui ont un type d'organisation du travail sur l'effectif H ou F total de la catégorie.</t>
    </r>
  </si>
  <si>
    <t>1° c) Classifications dans l'entrerise</t>
  </si>
  <si>
    <t>Répartition des hommes et des femmes  par coefficient hiérarchique</t>
  </si>
  <si>
    <t>Catégorie</t>
  </si>
  <si>
    <t>Niveau et/ou coeff</t>
  </si>
  <si>
    <t>TOTAL H+F</t>
  </si>
  <si>
    <t>Part de femmes dans le niveau / coeff</t>
  </si>
  <si>
    <r>
      <rPr>
        <b/>
        <i/>
        <u/>
        <sz val="14"/>
        <color theme="1"/>
        <rFont val="Calibri"/>
        <family val="2"/>
        <scheme val="minor"/>
      </rPr>
      <t>Calcul :</t>
    </r>
    <r>
      <rPr>
        <b/>
        <i/>
        <sz val="14"/>
        <color theme="1"/>
        <rFont val="Calibri"/>
        <family val="2"/>
        <scheme val="minor"/>
      </rPr>
      <t xml:space="preserve"> </t>
    </r>
    <r>
      <rPr>
        <i/>
        <sz val="14"/>
        <color theme="1"/>
        <rFont val="Calibri"/>
        <family val="2"/>
        <scheme val="minor"/>
      </rPr>
      <t xml:space="preserve">Les colonnes"%" correspondent au calcul du pourcentage de l'effectif des </t>
    </r>
    <r>
      <rPr>
        <i/>
        <sz val="14"/>
        <color rgb="FFFBBF67"/>
        <rFont val="Calibri"/>
        <family val="2"/>
        <scheme val="minor"/>
      </rPr>
      <t xml:space="preserve">Hommes </t>
    </r>
    <r>
      <rPr>
        <i/>
        <sz val="14"/>
        <color theme="1"/>
        <rFont val="Calibri"/>
        <family val="2"/>
        <scheme val="minor"/>
      </rPr>
      <t xml:space="preserve">ou </t>
    </r>
    <r>
      <rPr>
        <i/>
        <sz val="14"/>
        <color rgb="FFC1E4E8"/>
        <rFont val="Calibri"/>
        <family val="2"/>
        <scheme val="minor"/>
      </rPr>
      <t>des Femmes</t>
    </r>
    <r>
      <rPr>
        <i/>
        <sz val="14"/>
        <color theme="1"/>
        <rFont val="Calibri"/>
        <family val="2"/>
        <scheme val="minor"/>
      </rPr>
      <t xml:space="preserve"> du niveau sur l'effectif H ou F total </t>
    </r>
    <r>
      <rPr>
        <b/>
        <i/>
        <u/>
        <sz val="14"/>
        <color theme="1"/>
        <rFont val="Calibri"/>
        <family val="2"/>
        <scheme val="minor"/>
      </rPr>
      <t>de la catégorie.</t>
    </r>
  </si>
  <si>
    <r>
      <rPr>
        <b/>
        <i/>
        <u/>
        <sz val="14"/>
        <color theme="1"/>
        <rFont val="Calibri"/>
        <family val="2"/>
        <scheme val="minor"/>
      </rPr>
      <t>Méthodologie :</t>
    </r>
    <r>
      <rPr>
        <i/>
        <sz val="14"/>
        <color theme="1"/>
        <rFont val="Calibri"/>
        <family val="2"/>
        <scheme val="minor"/>
      </rPr>
      <t xml:space="preserve"> Si un·e employé·e a changé de coefficient au cours de l'année, il faut inscrire le nouveau coefficient, celui qu'occupe la personne en date du 31/12 de l'année N-1. </t>
    </r>
  </si>
  <si>
    <t>1° d) Données sur les embauches et les départs</t>
  </si>
  <si>
    <t>Répartition des embauches sur la totalité de l'année N-1, par catégorie, type de contrat et genre</t>
  </si>
  <si>
    <t>%  H embauchés sur effectif total H embauchés de la catégorie</t>
  </si>
  <si>
    <t>%
 F embauchées sur effectif total F embauchées de la catégorie</t>
  </si>
  <si>
    <t>TOTAL H+F des personnes embauchées</t>
  </si>
  <si>
    <r>
      <rPr>
        <b/>
        <i/>
        <u/>
        <sz val="14"/>
        <color theme="1"/>
        <rFont val="Calibri"/>
        <family val="2"/>
        <scheme val="minor"/>
      </rPr>
      <t>Calcul :</t>
    </r>
    <r>
      <rPr>
        <i/>
        <sz val="14"/>
        <color theme="1"/>
        <rFont val="Calibri"/>
        <family val="2"/>
        <scheme val="minor"/>
      </rPr>
      <t xml:space="preserve"> Les colonnes "%"  </t>
    </r>
    <r>
      <rPr>
        <i/>
        <sz val="14"/>
        <color rgb="FFFBBF67"/>
        <rFont val="Calibri"/>
        <family val="2"/>
        <scheme val="minor"/>
      </rPr>
      <t>orange</t>
    </r>
    <r>
      <rPr>
        <i/>
        <sz val="14"/>
        <color theme="6"/>
        <rFont val="Calibri"/>
        <family val="2"/>
        <scheme val="minor"/>
      </rPr>
      <t xml:space="preserve"> </t>
    </r>
    <r>
      <rPr>
        <i/>
        <sz val="14"/>
        <color theme="1"/>
        <rFont val="Calibri"/>
        <family val="2"/>
        <scheme val="minor"/>
      </rPr>
      <t xml:space="preserve">et </t>
    </r>
    <r>
      <rPr>
        <i/>
        <sz val="14"/>
        <color theme="8"/>
        <rFont val="Calibri"/>
        <family val="2"/>
        <scheme val="minor"/>
      </rPr>
      <t xml:space="preserve">bleue </t>
    </r>
    <r>
      <rPr>
        <i/>
        <sz val="14"/>
        <color theme="1"/>
        <rFont val="Calibri"/>
        <family val="2"/>
        <scheme val="minor"/>
      </rPr>
      <t>correspondent au calcul du pourcentage de</t>
    </r>
    <r>
      <rPr>
        <i/>
        <sz val="14"/>
        <color theme="7" tint="-0.249977111117893"/>
        <rFont val="Calibri"/>
        <family val="2"/>
        <scheme val="minor"/>
      </rPr>
      <t xml:space="preserve"> </t>
    </r>
    <r>
      <rPr>
        <i/>
        <sz val="14"/>
        <color rgb="FFFBBF67"/>
        <rFont val="Calibri"/>
        <family val="2"/>
        <scheme val="minor"/>
      </rPr>
      <t>l'effectif des Hommes</t>
    </r>
    <r>
      <rPr>
        <i/>
        <sz val="14"/>
        <color theme="1"/>
        <rFont val="Calibri"/>
        <family val="2"/>
        <scheme val="minor"/>
      </rPr>
      <t xml:space="preserve"> ou </t>
    </r>
    <r>
      <rPr>
        <i/>
        <sz val="14"/>
        <color theme="8"/>
        <rFont val="Calibri"/>
        <family val="2"/>
        <scheme val="minor"/>
      </rPr>
      <t xml:space="preserve">des Femmes </t>
    </r>
    <r>
      <rPr>
        <i/>
        <sz val="14"/>
        <color rgb="FF416877"/>
        <rFont val="Calibri"/>
        <family val="2"/>
        <scheme val="minor"/>
      </rPr>
      <t xml:space="preserve">embauché·e·s </t>
    </r>
    <r>
      <rPr>
        <i/>
        <sz val="14"/>
        <color theme="1"/>
        <rFont val="Calibri"/>
        <family val="2"/>
        <scheme val="minor"/>
      </rPr>
      <t xml:space="preserve">en contrat CDD ou CDI pendant l'année N-1. </t>
    </r>
  </si>
  <si>
    <r>
      <rPr>
        <b/>
        <i/>
        <u/>
        <sz val="14"/>
        <color theme="1"/>
        <rFont val="Calibri"/>
        <family val="2"/>
        <scheme val="minor"/>
      </rPr>
      <t>Méthodologie :</t>
    </r>
    <r>
      <rPr>
        <i/>
        <sz val="14"/>
        <color theme="1"/>
        <rFont val="Calibri"/>
        <family val="2"/>
        <scheme val="minor"/>
      </rPr>
      <t xml:space="preserve"> L'effectif à prendre en compte dans les données BDESE relatives à l'embauche / départ de l'entreprise correspond à l'effectif recruté par l'entreprise sur la totalité de l'année N-1. Il doit comprendre les CDD et les CDI. Il s'agit de prendre en compte l'ensemble des personnes ayant été recrutées pendant toute l'année. </t>
    </r>
  </si>
  <si>
    <t>Répartition des causes de départ par catégorie professionnelle et par sexe</t>
  </si>
  <si>
    <r>
      <rPr>
        <b/>
        <i/>
        <u/>
        <sz val="14"/>
        <color theme="1"/>
        <rFont val="Calibri"/>
        <family val="2"/>
        <scheme val="minor"/>
      </rPr>
      <t>Calcul :</t>
    </r>
    <r>
      <rPr>
        <b/>
        <i/>
        <sz val="14"/>
        <color theme="1"/>
        <rFont val="Calibri"/>
        <family val="2"/>
        <scheme val="minor"/>
      </rPr>
      <t xml:space="preserve"> </t>
    </r>
    <r>
      <rPr>
        <i/>
        <sz val="14"/>
        <color theme="1"/>
        <rFont val="Calibri"/>
        <family val="2"/>
        <scheme val="minor"/>
      </rPr>
      <t>Les lignes "%" correspondent au calcul du pourcentage de l'effectif des Hommes ou des Femmes qui ont quitté l'entreprise pour un certain motif sur l'effectif total des hommes ou des femmes parti·e·s de la catégorie.</t>
    </r>
  </si>
  <si>
    <t>Démission</t>
  </si>
  <si>
    <t>Licenciement</t>
  </si>
  <si>
    <t>Fin de CDD</t>
  </si>
  <si>
    <t>Retraite</t>
  </si>
  <si>
    <t>Autre cas</t>
  </si>
  <si>
    <t>Effectif TOTAL des départs  F ou H dans la catégorie</t>
  </si>
  <si>
    <t>% des départs des H ou des F de la catégorie sur l'effectif total des départs</t>
  </si>
  <si>
    <t>Effectif total H+F des départs dans l'entreprise</t>
  </si>
  <si>
    <t>2° Rémunérations et déroulement de carrière</t>
  </si>
  <si>
    <t>a) Promotion</t>
  </si>
  <si>
    <t>Répartition des promotions par catégorie professionnelle, par niveau et par sexe</t>
  </si>
  <si>
    <t>Niveau ou   Coeff</t>
  </si>
  <si>
    <t>% d'H promus sur le total des hommes du niveau et de la catégorie</t>
  </si>
  <si>
    <t>% de F promues sur le total des femmes du niveau et de la catégorie</t>
  </si>
  <si>
    <t>Durée moyenne entre deux promotions</t>
  </si>
  <si>
    <t>Nb de promus</t>
  </si>
  <si>
    <t>Effectif niveau / catégorie / entreprise</t>
  </si>
  <si>
    <t>Nb de promues</t>
  </si>
  <si>
    <t>H</t>
  </si>
  <si>
    <t>F</t>
  </si>
  <si>
    <t>Total</t>
  </si>
  <si>
    <t>2°b) Ancienneté</t>
  </si>
  <si>
    <t>2° c) Âge</t>
  </si>
  <si>
    <r>
      <t xml:space="preserve">Répartition de l’effectif par tranche d’ancienneté moyenne </t>
    </r>
    <r>
      <rPr>
        <b/>
        <u/>
        <sz val="14"/>
        <color theme="1"/>
        <rFont val="Calibri"/>
        <family val="2"/>
        <scheme val="minor"/>
      </rPr>
      <t>dans l’entreprise</t>
    </r>
    <r>
      <rPr>
        <b/>
        <sz val="14"/>
        <color theme="1"/>
        <rFont val="Calibri"/>
        <family val="2"/>
        <scheme val="minor"/>
      </rPr>
      <t>,
 en fonction de la catégorie professionnelle</t>
    </r>
  </si>
  <si>
    <r>
      <t>Répartition de l’effectif par tranche d’ancienneté moyenne</t>
    </r>
    <r>
      <rPr>
        <b/>
        <u/>
        <sz val="14"/>
        <color theme="1"/>
        <rFont val="Calibri"/>
        <family val="2"/>
        <scheme val="minor"/>
      </rPr>
      <t xml:space="preserve"> dans l’entreprise</t>
    </r>
    <r>
      <rPr>
        <b/>
        <sz val="14"/>
        <color theme="1"/>
        <rFont val="Calibri"/>
        <family val="2"/>
        <scheme val="minor"/>
      </rPr>
      <t>, en fonction du niveau ou coefficient hiérarchique</t>
    </r>
  </si>
  <si>
    <t>Âge moyen par catégorie professionnelle</t>
  </si>
  <si>
    <t>Âge moyen par niveau ou coefficient hiérarchique</t>
  </si>
  <si>
    <r>
      <rPr>
        <b/>
        <i/>
        <u/>
        <sz val="14"/>
        <rFont val="Calibri"/>
        <family val="2"/>
        <scheme val="minor"/>
      </rPr>
      <t>Calcul :</t>
    </r>
    <r>
      <rPr>
        <i/>
        <sz val="14"/>
        <rFont val="Calibri"/>
        <family val="2"/>
        <scheme val="minor"/>
      </rPr>
      <t xml:space="preserve"> Les lignes "%" correspondent au calcul du pourcentage de l'effectif Hommes ou Femmes de la tranche d'ancienneté correspondante sur l'effectif total F ou H de la catégorie.</t>
    </r>
  </si>
  <si>
    <r>
      <rPr>
        <b/>
        <i/>
        <u/>
        <sz val="14"/>
        <color theme="1"/>
        <rFont val="Calibri"/>
        <family val="2"/>
        <scheme val="minor"/>
      </rPr>
      <t xml:space="preserve">Calcul : </t>
    </r>
    <r>
      <rPr>
        <i/>
        <sz val="14"/>
        <color theme="1"/>
        <rFont val="Calibri"/>
        <family val="2"/>
        <scheme val="minor"/>
      </rPr>
      <t>Les lignes "%" correspondent au calcul du pourcentage de l'effectif des Hommes ou des Femmes par tranche d'âge sur l'effectif H ou F total de la catégorie.</t>
    </r>
  </si>
  <si>
    <t xml:space="preserve"> </t>
  </si>
  <si>
    <t>&lt;1 an</t>
  </si>
  <si>
    <t>1 an - 2 ans</t>
  </si>
  <si>
    <t>3 ans - 5 ans</t>
  </si>
  <si>
    <t>6 ans - 10 ans</t>
  </si>
  <si>
    <t>11 ans - 15 ans</t>
  </si>
  <si>
    <t>16 ans - 20 ans</t>
  </si>
  <si>
    <t xml:space="preserve">Plus de 21 ans </t>
  </si>
  <si>
    <t>TOTAL GENERAL</t>
  </si>
  <si>
    <t>Ancienneté moyenne dans l'entreprise des femmes / hommes de la catégorie</t>
  </si>
  <si>
    <t>Niveau ou coefficient</t>
  </si>
  <si>
    <t>Ancienneté moyenne dans l'entreprise des F ou des hommes dans le niveau</t>
  </si>
  <si>
    <t>&lt;20 ans</t>
  </si>
  <si>
    <t>20 - 25 ans</t>
  </si>
  <si>
    <t>26 - 30 ans</t>
  </si>
  <si>
    <t>31 - 35 ans</t>
  </si>
  <si>
    <t>36 - 40 ans</t>
  </si>
  <si>
    <t>41 - 45 ans</t>
  </si>
  <si>
    <t>46 - 50 ans</t>
  </si>
  <si>
    <t>51 - 55 ans</t>
  </si>
  <si>
    <t>56 - 60 ans</t>
  </si>
  <si>
    <t>&gt; 60 ans</t>
  </si>
  <si>
    <t>Ancienneté moyenne dans la catégorie</t>
  </si>
  <si>
    <t>Total Femmes</t>
  </si>
  <si>
    <t>Total Hommes</t>
  </si>
  <si>
    <t>Total F+H</t>
  </si>
  <si>
    <t>2° d) Rémunérations</t>
  </si>
  <si>
    <t>Rémunération moyenne ou médiane par catégorie professionnelle</t>
  </si>
  <si>
    <t>Rémunération moyenne ou médiane par niveau ou coefficient hiérarchique</t>
  </si>
  <si>
    <t>Comparaison de la rémuneration moyenne selon la qualification, l'âge et l'ancienneté dans l'entreprise</t>
  </si>
  <si>
    <t>en brut total, en équivalent temps plein</t>
  </si>
  <si>
    <t>Rémunération moyenne</t>
  </si>
  <si>
    <t>écart femmes-hommes</t>
  </si>
  <si>
    <t>Rémunération médiane</t>
  </si>
  <si>
    <t>Niveau de diplôme principal</t>
  </si>
  <si>
    <t xml:space="preserve">Niveau ou coefficient </t>
  </si>
  <si>
    <t>&lt; Bac</t>
  </si>
  <si>
    <t>Effectif</t>
  </si>
  <si>
    <t>% Femmes</t>
  </si>
  <si>
    <t>Age moyen</t>
  </si>
  <si>
    <t>Ancienneté moyenne</t>
  </si>
  <si>
    <t>Rem. moyenne</t>
  </si>
  <si>
    <t>Ecart de rem.</t>
  </si>
  <si>
    <t>Bac</t>
  </si>
  <si>
    <t>Bac +2/3</t>
  </si>
  <si>
    <t>Nombre de femmes dans les plus hautes rémunérations</t>
  </si>
  <si>
    <t>Bac + 4/5</t>
  </si>
  <si>
    <t>Nombre</t>
  </si>
  <si>
    <t/>
  </si>
  <si>
    <t>Part de femmes dans les 10 plus hautes rémunérations</t>
  </si>
  <si>
    <t>3° Formation</t>
  </si>
  <si>
    <t>Nombre d’heures de formation par catégorie professionnelle et par sexe</t>
  </si>
  <si>
    <t>Répartition par type d'actions de formation par salarié·e et par an (nombre d'heures)</t>
  </si>
  <si>
    <t>Nb de salarié.e.s formé.e.s sur N-1</t>
  </si>
  <si>
    <t>Taux de formation</t>
  </si>
  <si>
    <t xml:space="preserve">Nombre d'heures de formation </t>
  </si>
  <si>
    <t>Part des heures attribuées aux F/H</t>
  </si>
  <si>
    <t>TOTAL de l'effectif F ou H de la catégorie</t>
  </si>
  <si>
    <t>Nombre moyen d'heures de formation par salarié.e formé.e</t>
  </si>
  <si>
    <t>Plan de formation : 
Adaptation au poste</t>
  </si>
  <si>
    <t>Plan de formation :
Evolution ou maintien dans l'emploi</t>
  </si>
  <si>
    <t>Plan de formation : Développement des compétences</t>
  </si>
  <si>
    <t>Compte personnel de formation (CPF)</t>
  </si>
  <si>
    <t>Période de professionnalisation</t>
  </si>
  <si>
    <t>CIF</t>
  </si>
  <si>
    <t>Autres</t>
  </si>
  <si>
    <t>Total catégorie</t>
  </si>
  <si>
    <t xml:space="preserve">TOTAL </t>
  </si>
  <si>
    <t>4° Conditions de travail, santé et sécurité au travail</t>
  </si>
  <si>
    <t>Répartition des facteurs des risques professionnels par poste de travail, par catégorie professionnelle et par sexe</t>
  </si>
  <si>
    <t>Répartition des facteurs de pénibilité par poste de travail, par catégorie professionnelle et par sexe</t>
  </si>
  <si>
    <t>Répartition des accidents de travail, des accidents de trajet et des maladies professionnelles par catégorie professionnelle et par sexe</t>
  </si>
  <si>
    <t>Répartition des arrêts de travail et jours d'absences par catégorie professionnelle et par sexe</t>
  </si>
  <si>
    <t>Poste de travail</t>
  </si>
  <si>
    <t xml:space="preserve">Risques professionnels </t>
  </si>
  <si>
    <t>Effectifs catégorie</t>
  </si>
  <si>
    <t>Facteurs de pénibilité</t>
  </si>
  <si>
    <t>Accidents de travail</t>
  </si>
  <si>
    <t>Accidents de trajet</t>
  </si>
  <si>
    <t>Maladies professionnelles</t>
  </si>
  <si>
    <t xml:space="preserve">Arrêt de travail </t>
  </si>
  <si>
    <t>Jour d'absence</t>
  </si>
  <si>
    <t>RAPPEL</t>
  </si>
  <si>
    <r>
      <t xml:space="preserve">Les facteurs de pénibilité sont ainsi classés dans le code du travail :
- </t>
    </r>
    <r>
      <rPr>
        <sz val="11"/>
        <color rgb="FF9E0F58"/>
        <rFont val="Calibri"/>
        <family val="2"/>
        <scheme val="minor"/>
      </rPr>
      <t>Contraintes physiques marquées :</t>
    </r>
    <r>
      <rPr>
        <sz val="11"/>
        <color theme="1"/>
        <rFont val="Calibri"/>
        <family val="2"/>
        <scheme val="minor"/>
      </rPr>
      <t xml:space="preserve"> Manutentions manuelles de charges ; Postures pénibles ; Vibrations mécaniques
- </t>
    </r>
    <r>
      <rPr>
        <sz val="11"/>
        <color rgb="FF9E0F58"/>
        <rFont val="Calibri"/>
        <family val="2"/>
        <scheme val="minor"/>
      </rPr>
      <t>Environnement physique agressif :</t>
    </r>
    <r>
      <rPr>
        <sz val="11"/>
        <color theme="1"/>
        <rFont val="Calibri"/>
        <family val="2"/>
        <scheme val="minor"/>
      </rPr>
      <t xml:space="preserve"> Agents chimiques dangereux ; Températures extrêmes ; Bruit
- </t>
    </r>
    <r>
      <rPr>
        <sz val="11"/>
        <color rgb="FF9E0F58"/>
        <rFont val="Calibri"/>
        <family val="2"/>
        <scheme val="minor"/>
      </rPr>
      <t>Rythme de travail :</t>
    </r>
    <r>
      <rPr>
        <sz val="11"/>
        <color theme="1"/>
        <rFont val="Calibri"/>
        <family val="2"/>
        <scheme val="minor"/>
      </rPr>
      <t xml:space="preserve"> Travail de nuit ; Travail posté ; Travail répétitif</t>
    </r>
  </si>
  <si>
    <t>5° Articulation entre l'activité professionnelle et l'exercice de la responsabilité familiale</t>
  </si>
  <si>
    <t>Homme / Femme</t>
  </si>
  <si>
    <t>Congés liés à l'arrivée d'un.e enfant</t>
  </si>
  <si>
    <t>Congé maternité/paternité/adoption</t>
  </si>
  <si>
    <t>Deuxième parent concerné</t>
  </si>
  <si>
    <t>Salarié.e</t>
  </si>
  <si>
    <t>Congés paternité</t>
  </si>
  <si>
    <t>Nombres de jours pris par salarié.e*</t>
  </si>
  <si>
    <t>Nombre moyen de jours pris par salarié.e</t>
  </si>
  <si>
    <t xml:space="preserve">*Ajouter autant de lignes que de salarié.es concerné.es
</t>
  </si>
  <si>
    <t>(Données chiffrées par catégorie professionnelle : nombre de jours de congés de paternité pris par le.la salarié.e par rapport au nombre de jours de congés théoriques)</t>
  </si>
  <si>
    <t>Temps partiel en lien avec la vie familiale et parentale</t>
  </si>
  <si>
    <t>Nb de salarié.es ayant accédé 
au temps partiel choisi</t>
  </si>
  <si>
    <t>Nb de salarié.es à temps partiel choisi 
ayant repris un travail à temps plein</t>
  </si>
  <si>
    <t xml:space="preserve">Existence d'un complément de salaire versé par l'employeur pour le congé de paternité, le congé de maternité, le congé d'adoption : </t>
  </si>
  <si>
    <t>OUI</t>
  </si>
  <si>
    <t>NON</t>
  </si>
  <si>
    <t xml:space="preserve">Participation de l'entreprise et du comité social et économique aux modes d'accueil de la petite enfance : </t>
  </si>
  <si>
    <t>1- Indicateur d'écart de rémunération</t>
  </si>
  <si>
    <t xml:space="preserve">Saisir vos données dans les seules cellules vertes. Ne rien saisir dans les autres cellules. </t>
  </si>
  <si>
    <t xml:space="preserve">Les résultats apparaissent dans les cellules jaunes. Ils peuvent être accompagnés de commentaires pour les interpréter. </t>
  </si>
  <si>
    <t>Ne renseigner les salaires moyens que lorsqu'ils sont calculés sur au moins trois personnes.</t>
  </si>
  <si>
    <t>Catégories de postes équivalents :</t>
  </si>
  <si>
    <t>4 CSP</t>
  </si>
  <si>
    <t>Par défaut, les catégories de postes équivalents sont les 4 catégories socioprofessionnelles (CSP).</t>
  </si>
  <si>
    <t>Seuil de pertinence associé :</t>
  </si>
  <si>
    <t>Par défaut, le seuil de pertinence est fixé à 5 % (pour une catégorisation en 4 CSP). Pour toute autre catégorisation, il est fixé à 2 %. Remplacer 5 % par 2 % si vous êtes dans ce cas.</t>
  </si>
  <si>
    <t>catégorie socioprofessionnelle (CSP)</t>
  </si>
  <si>
    <t>tranche d'âge</t>
  </si>
  <si>
    <t>rémunération annuelle brute moyenne par EQTP</t>
  </si>
  <si>
    <t>écart de rémunération moyenne</t>
  </si>
  <si>
    <t>écart après application du seuil de pertinence</t>
  </si>
  <si>
    <t>nombre de salariés</t>
  </si>
  <si>
    <t>validité du groupe (1=oui, 0=non)</t>
  </si>
  <si>
    <t>effectifs valides (groupes pris en compte)</t>
  </si>
  <si>
    <t>écart pondéré</t>
  </si>
  <si>
    <t>femmes</t>
  </si>
  <si>
    <t>hommes</t>
  </si>
  <si>
    <t>ouvriers</t>
  </si>
  <si>
    <t>moins de 30 ans</t>
  </si>
  <si>
    <t>30 à 39 ans</t>
  </si>
  <si>
    <t>40 à 49 ans</t>
  </si>
  <si>
    <t>50 ans et plus</t>
  </si>
  <si>
    <t>employés</t>
  </si>
  <si>
    <t>techniciens et agents de maîtrise</t>
  </si>
  <si>
    <t>ingénieurs et cadres</t>
  </si>
  <si>
    <t>ensemble des salariés</t>
  </si>
  <si>
    <t>Pour des catégories de postes équivalents plus fines que les 4 CSP, dupliquer et insérer les lignes 12 à 15 après la ligne 19 autant de fois que nécessaire et modifier les intitulés de catégories de postes.</t>
  </si>
  <si>
    <t>indicateur calculable (1=oui, 0=non) :</t>
  </si>
  <si>
    <t>indicateur d'écart de rémunération (%) :</t>
  </si>
  <si>
    <t>note obtenue sur 40 :</t>
  </si>
  <si>
    <t>2- indicateur d'écart de taux d'augmentations individuelles</t>
  </si>
  <si>
    <t xml:space="preserve">Les résultats apparaissent dans les cellules jaunes. Ils peuvent être accompagnés de commmentaires pour les interpréter. </t>
  </si>
  <si>
    <t>En l'absence de modification de votre part, les nombres de salariés sont calculés d'après les données renseignées pour l'indicateur d'écarts de rémunération (cellules grises).</t>
  </si>
  <si>
    <t>nombre de salariés augmentés au cours de la période de référence *</t>
  </si>
  <si>
    <t>taux d'augmentation</t>
  </si>
  <si>
    <t>écart de taux d'augmen-tation</t>
  </si>
  <si>
    <t>écart absolu de taux d'augmen-tation</t>
  </si>
  <si>
    <t>écart en nombre équivalent de salariés</t>
  </si>
  <si>
    <t xml:space="preserve">* Seules les augmentations individuelles du salaire de base sont à prendre en compte, qu'elles correspondent ou non à une promotion. </t>
  </si>
  <si>
    <t>Il ne faut comptabiliser les salariés augmentés que parmi ceux qui entrent dans le calcul de l'index.</t>
  </si>
  <si>
    <t>La période de référence retenue pour évaluer la présence d'augmentations peut être allongée à deux ou trois ans. Son caractère pluriannuel peut alors être révisé tous les trois ans</t>
  </si>
  <si>
    <t>écart absolu de taux d'augmentation (points de %) :</t>
  </si>
  <si>
    <t>écart en nombre équivalent de salariés :</t>
  </si>
  <si>
    <t>note correspondant à l'écart absolu de taux d'augmentation :</t>
  </si>
  <si>
    <t>note correspondant à l'écart en nombre équivalent de salariés :</t>
  </si>
  <si>
    <t>note obtenue sur 35 :</t>
  </si>
  <si>
    <t>3- pourcentage de salariés ayant bénéficié d'une augmentation dans l'année suivant leur retour de congé maternité</t>
  </si>
  <si>
    <t>nombre de salariés de retour de congé maternité/adoption*</t>
  </si>
  <si>
    <t>pourcentage de salariés augmentés</t>
  </si>
  <si>
    <t>total</t>
  </si>
  <si>
    <t>augmentés**</t>
  </si>
  <si>
    <t xml:space="preserve">*  Les salariés à considérer sont les salariés revenus de congé maternité ou d’adoption (éventuellement prolongé par un congé parental) pendant la période de référence, et durant lequel sont intervenues des augmentations générales et/ou individuelles pour les salariés relevant de la même catégorie professionnelle, ou à défaut, pour l’ensemble des salariés de l’entreprise. Même si ces salariés ont été absents plus de la moitié de la période de référence, ils doivent être pris en compte pour le calcul de l'indicateur. </t>
  </si>
  <si>
    <t>** Les augmentations à prendre en compte sont celles qui sont intervenues soit pendant le congé maternité/adoption, soit à son retour, avant la fin de la période de référence.</t>
  </si>
  <si>
    <t>indicateur de pourcentage de salariés ayant bénéficié d'une augmentation dans l'année suivant leur retour de congé maternité (%) :</t>
  </si>
  <si>
    <t>note obtenue sur 15 :</t>
  </si>
  <si>
    <t>4- nombre de salariés du sexe sous-représenté parmi les 10 plus hautes rémunérations</t>
  </si>
  <si>
    <t>Nombre de salariés parmi les 10 plus hautes rémunérations*</t>
  </si>
  <si>
    <t>nombre de salariés du sexe sous-représenté</t>
  </si>
  <si>
    <t>ensemble</t>
  </si>
  <si>
    <t>* Les rémunérations à considérer sont les rémunérations brutes annuelles par EQTP utilisées pour l'indicateur 1.</t>
  </si>
  <si>
    <t>indicateur du nombre de salariés du sexe sous-représenté parmi les 10 plus hautes rémunérations :</t>
  </si>
  <si>
    <t>note obtenue sur 10 :</t>
  </si>
  <si>
    <t>Calcul de l'index d'égalité professionnelle femmes-hommes</t>
  </si>
  <si>
    <t>Calculs automatiques, ne pas modifier.</t>
  </si>
  <si>
    <t>indicateur calculable (1=oui, 0=non)</t>
  </si>
  <si>
    <t>valeur de l'indicateur</t>
  </si>
  <si>
    <t>points obtenus</t>
  </si>
  <si>
    <t>nombre de points maximum de l'indicateur</t>
  </si>
  <si>
    <t>nombre de points maximum des indicateurs calculables</t>
  </si>
  <si>
    <t>1- écart de remuneration (en %)</t>
  </si>
  <si>
    <t>2- écarts d'augmentations individuelles (en points de % ou en nombre équivalent de salariés)</t>
  </si>
  <si>
    <t>3- pourcentage de salariés augmentés au retour d'un congé maternité (%)</t>
  </si>
  <si>
    <t>Total des indicateurs calculables</t>
  </si>
  <si>
    <t>INDEX (sur 100 points)</t>
  </si>
  <si>
    <t xml:space="preserve">Ne pas modifier les barèmes des indicateurs. </t>
  </si>
  <si>
    <t>Indicateur 1 : écart de rémunération (%)</t>
  </si>
  <si>
    <t>Indicateur 2 : écart de taux d'augmentations individuelles (points de %)</t>
  </si>
  <si>
    <t>Indicateur 3 : pourcentage de salariés ayant bénéficié d'une augmentation dans l'année suivant leur retour de congé maternité (%)</t>
  </si>
  <si>
    <t>Indicateur 4 : nombre de salariés du sexe sous-représenté parmi les 10 plus hautes rémunérations</t>
  </si>
  <si>
    <t>plancher</t>
  </si>
  <si>
    <t>note</t>
  </si>
  <si>
    <t>Médecins du travail</t>
  </si>
  <si>
    <t>Médecins en formation (collaborateur·ices médecins et PAE)</t>
  </si>
  <si>
    <t>Support</t>
  </si>
  <si>
    <t>Assistant·e médical·e et assistant·e de l'équipe pluridisciplinaire</t>
  </si>
  <si>
    <t>Conseiller·ère en prévention des risques professionnels (CPRP)</t>
  </si>
  <si>
    <t>Autres préventeurs·rices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</si>
</sst>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 &quot;€&quot;"/>
  </numFmts>
  <fonts count="101"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11"/>
      <color rgb="FFFF0000"/>
      <name val="Calibri"/>
      <family val="2"/>
      <scheme val="minor"/>
    </font>
    <font>
      <b/>
      <sz val="16"/>
      <color rgb="FFFF0000"/>
      <name val="Calibri"/>
      <family val="2"/>
      <scheme val="minor"/>
    </font>
    <font>
      <b/>
      <sz val="14"/>
      <color rgb="FFFF0000"/>
      <name val="Calibri"/>
      <family val="2"/>
      <scheme val="minor"/>
    </font>
    <font>
      <b/>
      <sz val="14"/>
      <name val="Calibri"/>
      <family val="2"/>
      <scheme val="minor"/>
    </font>
    <font>
      <sz val="10"/>
      <color theme="1"/>
      <name val="Calibri"/>
      <family val="2"/>
      <scheme val="minor"/>
    </font>
    <font>
      <sz val="11"/>
      <name val="Calibri"/>
      <family val="2"/>
      <scheme val="minor"/>
    </font>
    <font>
      <b/>
      <sz val="11"/>
      <name val="Calibri"/>
      <family val="2"/>
      <scheme val="minor"/>
    </font>
    <font>
      <b/>
      <sz val="40"/>
      <color theme="1" tint="0.34998626667073579"/>
      <name val="Calibri"/>
      <family val="2"/>
      <scheme val="minor"/>
    </font>
    <font>
      <b/>
      <sz val="14"/>
      <color theme="0"/>
      <name val="Calibri"/>
      <family val="2"/>
      <scheme val="minor"/>
    </font>
    <font>
      <b/>
      <sz val="16"/>
      <color theme="0"/>
      <name val="Calibri"/>
      <family val="2"/>
      <scheme val="minor"/>
    </font>
    <font>
      <i/>
      <sz val="14"/>
      <color theme="1"/>
      <name val="Calibri"/>
      <family val="2"/>
      <scheme val="minor"/>
    </font>
    <font>
      <sz val="11"/>
      <color rgb="FF9E0F58"/>
      <name val="Calibri"/>
      <family val="2"/>
      <scheme val="minor"/>
    </font>
    <font>
      <sz val="11"/>
      <color theme="1"/>
      <name val="Calibri"/>
      <family val="2"/>
      <scheme val="minor"/>
    </font>
    <font>
      <i/>
      <sz val="14"/>
      <name val="Calibri"/>
      <family val="2"/>
      <scheme val="minor"/>
    </font>
    <font>
      <b/>
      <i/>
      <sz val="14"/>
      <color theme="1"/>
      <name val="Calibri"/>
      <family val="2"/>
      <scheme val="minor"/>
    </font>
    <font>
      <b/>
      <i/>
      <u/>
      <sz val="14"/>
      <color theme="1"/>
      <name val="Calibri"/>
      <family val="2"/>
      <scheme val="minor"/>
    </font>
    <font>
      <sz val="9"/>
      <color theme="1"/>
      <name val="Calibri"/>
      <family val="2"/>
      <scheme val="minor"/>
    </font>
    <font>
      <b/>
      <sz val="10"/>
      <color theme="1"/>
      <name val="Calibri"/>
      <family val="2"/>
      <scheme val="minor"/>
    </font>
    <font>
      <b/>
      <sz val="16"/>
      <color theme="1"/>
      <name val="Calibri"/>
      <family val="2"/>
      <scheme val="minor"/>
    </font>
    <font>
      <b/>
      <i/>
      <u/>
      <sz val="14"/>
      <name val="Calibri"/>
      <family val="2"/>
      <scheme val="minor"/>
    </font>
    <font>
      <i/>
      <sz val="14"/>
      <color theme="7" tint="-0.249977111117893"/>
      <name val="Calibri"/>
      <family val="2"/>
      <scheme val="minor"/>
    </font>
    <font>
      <i/>
      <sz val="14"/>
      <color theme="6"/>
      <name val="Calibri"/>
      <family val="2"/>
      <scheme val="minor"/>
    </font>
    <font>
      <sz val="10"/>
      <name val="Arial"/>
      <family val="2"/>
    </font>
    <font>
      <b/>
      <u/>
      <sz val="14"/>
      <color theme="1"/>
      <name val="Calibri"/>
      <family val="2"/>
      <scheme val="minor"/>
    </font>
    <font>
      <b/>
      <sz val="26"/>
      <color theme="4"/>
      <name val="Arial"/>
      <family val="2"/>
    </font>
    <font>
      <sz val="26"/>
      <color rgb="FF87D200"/>
      <name val="Arial"/>
      <family val="2"/>
    </font>
    <font>
      <b/>
      <sz val="18"/>
      <name val="Calibri"/>
      <family val="2"/>
      <scheme val="minor"/>
    </font>
    <font>
      <sz val="16"/>
      <color theme="1"/>
      <name val="Calibri"/>
      <family val="2"/>
      <scheme val="minor"/>
    </font>
    <font>
      <b/>
      <sz val="18"/>
      <color rgb="FFFFFFFF"/>
      <name val="Calibri"/>
      <family val="2"/>
      <scheme val="minor"/>
    </font>
    <font>
      <sz val="18"/>
      <color theme="1"/>
      <name val="Calibri"/>
      <family val="2"/>
      <scheme val="minor"/>
    </font>
    <font>
      <b/>
      <sz val="18"/>
      <color theme="1"/>
      <name val="Calibri"/>
      <family val="2"/>
      <scheme val="minor"/>
    </font>
    <font>
      <b/>
      <sz val="18"/>
      <color rgb="FF000000"/>
      <name val="Calibri"/>
      <family val="2"/>
      <scheme val="minor"/>
    </font>
    <font>
      <sz val="18"/>
      <name val="Calibri"/>
      <family val="2"/>
      <scheme val="minor"/>
    </font>
    <font>
      <sz val="18"/>
      <color rgb="FFFF0000"/>
      <name val="Calibri"/>
      <family val="2"/>
      <scheme val="minor"/>
    </font>
    <font>
      <sz val="14"/>
      <color indexed="81"/>
      <name val="Tahoma"/>
      <family val="2"/>
    </font>
    <font>
      <b/>
      <sz val="16"/>
      <name val="Calibri"/>
      <family val="2"/>
      <scheme val="minor"/>
    </font>
    <font>
      <sz val="18"/>
      <color rgb="FF000000"/>
      <name val="Calibri"/>
      <family val="2"/>
      <scheme val="minor"/>
    </font>
    <font>
      <sz val="16"/>
      <name val="Calibri"/>
      <family val="2"/>
      <scheme val="minor"/>
    </font>
    <font>
      <b/>
      <sz val="28"/>
      <color theme="4"/>
      <name val="Arial"/>
      <family val="2"/>
    </font>
    <font>
      <sz val="18"/>
      <name val="Arial"/>
      <family val="2"/>
    </font>
    <font>
      <b/>
      <sz val="14"/>
      <color rgb="FF850032"/>
      <name val="Arial"/>
      <family val="2"/>
    </font>
    <font>
      <sz val="14"/>
      <color rgb="FF850032"/>
      <name val="Arial"/>
      <family val="2"/>
    </font>
    <font>
      <b/>
      <sz val="9"/>
      <color indexed="81"/>
      <name val="Tahoma"/>
      <family val="2"/>
    </font>
    <font>
      <sz val="9"/>
      <color indexed="81"/>
      <name val="Tahoma"/>
      <family val="2"/>
    </font>
    <font>
      <i/>
      <sz val="14"/>
      <color rgb="FFFBBF67"/>
      <name val="Calibri"/>
      <family val="2"/>
      <scheme val="minor"/>
    </font>
    <font>
      <i/>
      <sz val="14"/>
      <color theme="8"/>
      <name val="Calibri"/>
      <family val="2"/>
      <scheme val="minor"/>
    </font>
    <font>
      <sz val="11"/>
      <color rgb="FF416877"/>
      <name val="Calibri"/>
      <family val="2"/>
      <scheme val="minor"/>
    </font>
    <font>
      <b/>
      <sz val="14"/>
      <color rgb="FFFFFFFF"/>
      <name val="Calibri"/>
      <family val="2"/>
      <scheme val="minor"/>
    </font>
    <font>
      <b/>
      <sz val="16"/>
      <color rgb="FFFFFFFF"/>
      <name val="Calibri"/>
      <family val="2"/>
      <scheme val="minor"/>
    </font>
    <font>
      <sz val="16"/>
      <color rgb="FF416877"/>
      <name val="Calibri"/>
      <family val="2"/>
      <scheme val="minor"/>
    </font>
    <font>
      <i/>
      <sz val="11"/>
      <color theme="1"/>
      <name val="Calibri"/>
      <family val="2"/>
      <scheme val="minor"/>
    </font>
    <font>
      <b/>
      <sz val="12"/>
      <color rgb="FF416877"/>
      <name val="Calibri"/>
      <family val="2"/>
      <scheme val="minor"/>
    </font>
    <font>
      <i/>
      <sz val="12"/>
      <color rgb="FF416877"/>
      <name val="Calibri"/>
      <family val="2"/>
      <scheme val="minor"/>
    </font>
    <font>
      <b/>
      <sz val="14"/>
      <color rgb="FF416877"/>
      <name val="Calibri"/>
      <family val="2"/>
      <scheme val="minor"/>
    </font>
    <font>
      <sz val="14"/>
      <color rgb="FF416877"/>
      <name val="Calibri"/>
      <family val="2"/>
      <scheme val="minor"/>
    </font>
    <font>
      <i/>
      <sz val="14"/>
      <color rgb="FF416877"/>
      <name val="Calibri"/>
      <family val="2"/>
      <scheme val="minor"/>
    </font>
    <font>
      <b/>
      <sz val="16"/>
      <color rgb="FF416877"/>
      <name val="Calibri"/>
      <family val="2"/>
      <scheme val="minor"/>
    </font>
    <font>
      <i/>
      <sz val="16"/>
      <color rgb="FF416877"/>
      <name val="Calibri"/>
      <family val="2"/>
      <scheme val="minor"/>
    </font>
    <font>
      <i/>
      <sz val="16"/>
      <color theme="1"/>
      <name val="Calibri"/>
      <family val="2"/>
      <scheme val="minor"/>
    </font>
    <font>
      <b/>
      <i/>
      <sz val="16"/>
      <color theme="1"/>
      <name val="Calibri"/>
      <family val="2"/>
      <scheme val="minor"/>
    </font>
    <font>
      <sz val="10"/>
      <color rgb="FF416877"/>
      <name val="Calibri"/>
      <family val="2"/>
      <scheme val="minor"/>
    </font>
    <font>
      <i/>
      <sz val="14"/>
      <color rgb="FFC1E4E8"/>
      <name val="Calibri"/>
      <family val="2"/>
      <scheme val="minor"/>
    </font>
    <font>
      <b/>
      <sz val="28"/>
      <color theme="1" tint="0.34998626667073579"/>
      <name val="Calibri"/>
      <family val="2"/>
      <scheme val="minor"/>
    </font>
    <font>
      <b/>
      <sz val="26"/>
      <color theme="1" tint="0.34998626667073579"/>
      <name val="Calibri"/>
      <family val="2"/>
      <scheme val="minor"/>
    </font>
    <font>
      <b/>
      <i/>
      <sz val="12"/>
      <color theme="1"/>
      <name val="Calibri"/>
      <family val="2"/>
      <scheme val="minor"/>
    </font>
    <font>
      <i/>
      <sz val="11"/>
      <color theme="3"/>
      <name val="Calibri"/>
      <family val="2"/>
      <scheme val="minor"/>
    </font>
    <font>
      <sz val="11"/>
      <color rgb="FFFFFFFF"/>
      <name val="Calibri"/>
      <family val="2"/>
      <scheme val="minor"/>
    </font>
    <font>
      <sz val="14"/>
      <color theme="3"/>
      <name val="Calibri"/>
      <family val="2"/>
      <scheme val="minor"/>
    </font>
    <font>
      <b/>
      <sz val="12"/>
      <color rgb="FFFFFFFF"/>
      <name val="Calibri"/>
      <family val="2"/>
      <scheme val="minor"/>
    </font>
    <font>
      <sz val="11"/>
      <name val="Georgia"/>
      <family val="1"/>
    </font>
    <font>
      <sz val="11"/>
      <color theme="1"/>
      <name val="Nunito Sans"/>
    </font>
    <font>
      <b/>
      <sz val="11"/>
      <color theme="1"/>
      <name val="Nunito Sans"/>
    </font>
    <font>
      <b/>
      <u/>
      <sz val="11"/>
      <color rgb="FF1F497D"/>
      <name val="Arial"/>
      <family val="2"/>
    </font>
    <font>
      <b/>
      <sz val="12"/>
      <color theme="1"/>
      <name val="Nunito Sans"/>
    </font>
    <font>
      <sz val="12"/>
      <color theme="1"/>
      <name val="Nunito Sans"/>
    </font>
    <font>
      <sz val="11"/>
      <color theme="1"/>
      <name val="Georgia"/>
      <family val="1"/>
    </font>
    <font>
      <sz val="12"/>
      <color theme="1"/>
      <name val="Cambria"/>
      <family val="1"/>
    </font>
    <font>
      <b/>
      <sz val="11"/>
      <color theme="4"/>
      <name val="Nunito Sans"/>
    </font>
    <font>
      <b/>
      <sz val="14"/>
      <color theme="1"/>
      <name val="Nunito Sans"/>
    </font>
    <font>
      <b/>
      <u/>
      <sz val="12"/>
      <color theme="1"/>
      <name val="Nunito Sans"/>
    </font>
    <font>
      <sz val="14"/>
      <color theme="1"/>
      <name val="Georgia"/>
      <family val="1"/>
    </font>
    <font>
      <b/>
      <sz val="12"/>
      <color theme="3"/>
      <name val="Calibri"/>
      <family val="2"/>
      <scheme val="minor"/>
    </font>
    <font>
      <b/>
      <sz val="20"/>
      <color rgb="FFFFFFFF"/>
      <name val="Calibri"/>
      <family val="2"/>
      <scheme val="minor"/>
    </font>
    <font>
      <b/>
      <sz val="11"/>
      <color rgb="FF416877"/>
      <name val="Calibri"/>
      <family val="2"/>
      <scheme val="minor"/>
    </font>
    <font>
      <b/>
      <sz val="11"/>
      <color theme="3"/>
      <name val="Calibri"/>
      <family val="2"/>
      <scheme val="minor"/>
    </font>
    <font>
      <sz val="11"/>
      <color theme="3"/>
      <name val="Calibri"/>
      <family val="2"/>
      <scheme val="minor"/>
    </font>
    <font>
      <b/>
      <sz val="10"/>
      <color theme="3"/>
      <name val="Calibri"/>
      <family val="2"/>
      <scheme val="minor"/>
    </font>
    <font>
      <sz val="8"/>
      <color rgb="FF000000"/>
      <name val="Arial"/>
      <family val="2"/>
    </font>
    <font>
      <sz val="9"/>
      <color rgb="FF000000"/>
      <name val="Arial"/>
      <family val="2"/>
    </font>
    <font>
      <i/>
      <sz val="14"/>
      <color theme="4"/>
      <name val="Calibri"/>
      <family val="2"/>
      <scheme val="minor"/>
    </font>
    <font>
      <i/>
      <sz val="14"/>
      <color theme="7" tint="0.39997558519241921"/>
      <name val="Calibri"/>
      <family val="2"/>
      <scheme val="minor"/>
    </font>
    <font>
      <i/>
      <sz val="14"/>
      <color rgb="FF15B6CA"/>
      <name val="Calibri"/>
      <family val="2"/>
      <scheme val="minor"/>
    </font>
    <font>
      <sz val="10"/>
      <color theme="3"/>
      <name val="Arial"/>
      <family val="2"/>
    </font>
    <font>
      <i/>
      <sz val="10"/>
      <color theme="3"/>
      <name val="Arial"/>
      <family val="2"/>
    </font>
    <font>
      <b/>
      <sz val="10"/>
      <color theme="3"/>
      <name val="Arial"/>
      <family val="2"/>
    </font>
  </fonts>
  <fills count="3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9E0F58"/>
        <bgColor indexed="64"/>
      </patternFill>
    </fill>
    <fill>
      <patternFill patternType="solid">
        <fgColor rgb="FF00ABE1"/>
        <bgColor indexed="64"/>
      </patternFill>
    </fill>
    <fill>
      <patternFill patternType="solid">
        <fgColor rgb="FFFFC000"/>
        <bgColor indexed="64"/>
      </patternFill>
    </fill>
    <fill>
      <patternFill patternType="solid">
        <fgColor rgb="FFFFFF66"/>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bgColor indexed="64"/>
      </patternFill>
    </fill>
    <fill>
      <patternFill patternType="solid">
        <fgColor theme="4" tint="-0.249977111117893"/>
        <bgColor indexed="64"/>
      </patternFill>
    </fill>
    <fill>
      <patternFill patternType="solid">
        <fgColor rgb="FFFFFF00"/>
        <bgColor indexed="64"/>
      </patternFill>
    </fill>
    <fill>
      <patternFill patternType="solid">
        <fgColor rgb="FFFFD100"/>
        <bgColor indexed="64"/>
      </patternFill>
    </fill>
    <fill>
      <patternFill patternType="solid">
        <fgColor rgb="FFFFEECB"/>
        <bgColor indexed="64"/>
      </patternFill>
    </fill>
    <fill>
      <patternFill patternType="solid">
        <fgColor rgb="FFFFF7E7"/>
        <bgColor indexed="64"/>
      </patternFill>
    </fill>
    <fill>
      <patternFill patternType="solid">
        <fgColor rgb="FFFBBF67"/>
        <bgColor indexed="64"/>
      </patternFill>
    </fill>
    <fill>
      <patternFill patternType="solid">
        <fgColor rgb="FFC1E4E8"/>
        <bgColor indexed="64"/>
      </patternFill>
    </fill>
    <fill>
      <patternFill patternType="solid">
        <fgColor rgb="FFF3974A"/>
        <bgColor indexed="64"/>
      </patternFill>
    </fill>
    <fill>
      <patternFill patternType="solid">
        <fgColor rgb="FF15B6CA"/>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
      <patternFill patternType="solid">
        <fgColor rgb="FFFFFFFF"/>
        <bgColor rgb="FFFFFFFF"/>
      </patternFill>
    </fill>
    <fill>
      <patternFill patternType="solid">
        <fgColor theme="2"/>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EAF4EE"/>
        <bgColor rgb="FF000000"/>
      </patternFill>
    </fill>
    <fill>
      <patternFill patternType="solid">
        <fgColor rgb="FFEAF4EE"/>
        <bgColor indexed="64"/>
      </patternFill>
    </fill>
    <fill>
      <patternFill patternType="solid">
        <fgColor rgb="FFFFF4E6"/>
        <bgColor indexed="64"/>
      </patternFill>
    </fill>
    <fill>
      <patternFill patternType="solid">
        <fgColor rgb="FFEAF4EE"/>
        <bgColor rgb="FFFFFFFF"/>
      </patternFill>
    </fill>
    <fill>
      <patternFill patternType="solid">
        <fgColor rgb="FFFFF4E6"/>
        <bgColor rgb="FFE2E362"/>
      </patternFill>
    </fill>
  </fills>
  <borders count="1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rgb="FFFFFFFF"/>
      </left>
      <right style="medium">
        <color rgb="FFFFFFFF"/>
      </right>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rgb="FF416877"/>
      </left>
      <right style="thin">
        <color rgb="FF416877"/>
      </right>
      <top style="thin">
        <color rgb="FF416877"/>
      </top>
      <bottom style="thin">
        <color rgb="FF416877"/>
      </bottom>
      <diagonal/>
    </border>
    <border>
      <left style="dotted">
        <color theme="2"/>
      </left>
      <right style="dotted">
        <color theme="2"/>
      </right>
      <top style="dotted">
        <color theme="2"/>
      </top>
      <bottom style="dotted">
        <color theme="2"/>
      </bottom>
      <diagonal/>
    </border>
    <border>
      <left style="thin">
        <color rgb="FF416877"/>
      </left>
      <right/>
      <top style="thin">
        <color rgb="FF416877"/>
      </top>
      <bottom style="thin">
        <color rgb="FF416877"/>
      </bottom>
      <diagonal/>
    </border>
    <border>
      <left style="thin">
        <color theme="2"/>
      </left>
      <right style="thin">
        <color theme="2"/>
      </right>
      <top style="dotted">
        <color theme="2"/>
      </top>
      <bottom style="dotted">
        <color theme="2"/>
      </bottom>
      <diagonal/>
    </border>
    <border>
      <left style="thin">
        <color theme="2"/>
      </left>
      <right style="thin">
        <color theme="2"/>
      </right>
      <top style="dotted">
        <color theme="2"/>
      </top>
      <bottom style="thin">
        <color theme="2"/>
      </bottom>
      <diagonal/>
    </border>
    <border>
      <left style="thin">
        <color theme="2"/>
      </left>
      <right style="thin">
        <color theme="2"/>
      </right>
      <top style="thin">
        <color theme="2"/>
      </top>
      <bottom style="thin">
        <color theme="2"/>
      </bottom>
      <diagonal/>
    </border>
    <border>
      <left style="double">
        <color rgb="FFF3974A"/>
      </left>
      <right/>
      <top style="double">
        <color rgb="FFF3974A"/>
      </top>
      <bottom style="double">
        <color rgb="FFF3974A"/>
      </bottom>
      <diagonal/>
    </border>
    <border>
      <left/>
      <right/>
      <top style="double">
        <color rgb="FFF3974A"/>
      </top>
      <bottom style="double">
        <color rgb="FFF3974A"/>
      </bottom>
      <diagonal/>
    </border>
    <border>
      <left/>
      <right style="double">
        <color rgb="FFF3974A"/>
      </right>
      <top style="double">
        <color rgb="FFF3974A"/>
      </top>
      <bottom style="double">
        <color rgb="FFF3974A"/>
      </bottom>
      <diagonal/>
    </border>
    <border>
      <left style="thin">
        <color rgb="FF416877"/>
      </left>
      <right style="thin">
        <color rgb="FF416877"/>
      </right>
      <top style="thin">
        <color rgb="FF416877"/>
      </top>
      <bottom/>
      <diagonal/>
    </border>
    <border>
      <left style="thin">
        <color rgb="FF416877"/>
      </left>
      <right style="thin">
        <color rgb="FF416877"/>
      </right>
      <top/>
      <bottom style="thin">
        <color rgb="FF416877"/>
      </bottom>
      <diagonal/>
    </border>
    <border>
      <left style="thin">
        <color rgb="FF416877"/>
      </left>
      <right style="thin">
        <color rgb="FF416877"/>
      </right>
      <top/>
      <bottom/>
      <diagonal/>
    </border>
    <border>
      <left style="double">
        <color theme="7"/>
      </left>
      <right/>
      <top style="double">
        <color theme="7"/>
      </top>
      <bottom style="double">
        <color theme="7"/>
      </bottom>
      <diagonal/>
    </border>
    <border>
      <left/>
      <right/>
      <top style="double">
        <color theme="7"/>
      </top>
      <bottom style="double">
        <color theme="7"/>
      </bottom>
      <diagonal/>
    </border>
    <border>
      <left/>
      <right style="double">
        <color theme="7"/>
      </right>
      <top style="double">
        <color theme="7"/>
      </top>
      <bottom style="double">
        <color theme="7"/>
      </bottom>
      <diagonal/>
    </border>
    <border>
      <left style="thin">
        <color theme="3"/>
      </left>
      <right style="thin">
        <color theme="3"/>
      </right>
      <top style="thin">
        <color theme="3"/>
      </top>
      <bottom style="thin">
        <color theme="3"/>
      </bottom>
      <diagonal/>
    </border>
    <border>
      <left style="thin">
        <color theme="1"/>
      </left>
      <right style="thin">
        <color theme="1"/>
      </right>
      <top style="thin">
        <color theme="1"/>
      </top>
      <bottom style="thin">
        <color theme="1"/>
      </bottom>
      <diagonal/>
    </border>
    <border>
      <left/>
      <right/>
      <top style="thin">
        <color theme="3"/>
      </top>
      <bottom style="thin">
        <color theme="3"/>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3"/>
      </left>
      <right style="thin">
        <color theme="3"/>
      </right>
      <top style="thin">
        <color theme="3"/>
      </top>
      <bottom/>
      <diagonal/>
    </border>
    <border>
      <left style="thin">
        <color theme="1"/>
      </left>
      <right style="thin">
        <color theme="1"/>
      </right>
      <top/>
      <bottom style="thin">
        <color theme="1"/>
      </bottom>
      <diagonal/>
    </border>
    <border>
      <left style="medium">
        <color rgb="FFE2E362"/>
      </left>
      <right/>
      <top style="medium">
        <color rgb="FFE2E362"/>
      </top>
      <bottom/>
      <diagonal/>
    </border>
    <border>
      <left style="medium">
        <color rgb="FFE2E362"/>
      </left>
      <right/>
      <top/>
      <bottom/>
      <diagonal/>
    </border>
    <border>
      <left/>
      <right/>
      <top style="medium">
        <color rgb="FFE2E362"/>
      </top>
      <bottom/>
      <diagonal/>
    </border>
    <border>
      <left style="thin">
        <color theme="1" tint="0.34998626667073579"/>
      </left>
      <right style="thin">
        <color theme="1" tint="0.34998626667073579"/>
      </right>
      <top style="thin">
        <color theme="1" tint="0.34998626667073579"/>
      </top>
      <bottom/>
      <diagonal/>
    </border>
    <border>
      <left style="thin">
        <color theme="3"/>
      </left>
      <right style="thin">
        <color theme="3"/>
      </right>
      <top/>
      <bottom style="thin">
        <color theme="3"/>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dotted">
        <color theme="2"/>
      </bottom>
      <diagonal/>
    </border>
    <border>
      <left/>
      <right style="thin">
        <color theme="1" tint="0.34998626667073579"/>
      </right>
      <top style="dotted">
        <color theme="2"/>
      </top>
      <bottom style="dotted">
        <color theme="2"/>
      </bottom>
      <diagonal/>
    </border>
    <border>
      <left/>
      <right style="thin">
        <color theme="1" tint="0.34998626667073579"/>
      </right>
      <top style="dotted">
        <color theme="2"/>
      </top>
      <bottom style="thin">
        <color theme="1" tint="0.34998626667073579"/>
      </bottom>
      <diagonal/>
    </border>
    <border>
      <left style="dotted">
        <color theme="2"/>
      </left>
      <right style="dotted">
        <color theme="2"/>
      </right>
      <top/>
      <bottom style="dotted">
        <color theme="2"/>
      </bottom>
      <diagonal/>
    </border>
    <border>
      <left style="thin">
        <color theme="4"/>
      </left>
      <right style="thin">
        <color theme="4"/>
      </right>
      <top style="thin">
        <color theme="4"/>
      </top>
      <bottom style="thin">
        <color theme="4"/>
      </bottom>
      <diagonal/>
    </border>
    <border>
      <left/>
      <right style="dotted">
        <color theme="2"/>
      </right>
      <top style="thin">
        <color theme="1" tint="0.34998626667073579"/>
      </top>
      <bottom style="dotted">
        <color theme="2"/>
      </bottom>
      <diagonal/>
    </border>
    <border>
      <left/>
      <right style="dotted">
        <color theme="2"/>
      </right>
      <top style="dotted">
        <color theme="2"/>
      </top>
      <bottom style="dotted">
        <color theme="2"/>
      </bottom>
      <diagonal/>
    </border>
    <border>
      <left style="thin">
        <color theme="1" tint="0.34998626667073579"/>
      </left>
      <right/>
      <top style="thin">
        <color theme="1" tint="0.34998626667073579"/>
      </top>
      <bottom/>
      <diagonal/>
    </border>
    <border>
      <left style="thin">
        <color rgb="FF416877"/>
      </left>
      <right/>
      <top style="thin">
        <color rgb="FF416877"/>
      </top>
      <bottom/>
      <diagonal/>
    </border>
    <border>
      <left style="thin">
        <color theme="2"/>
      </left>
      <right style="thin">
        <color theme="2"/>
      </right>
      <top/>
      <bottom style="thin">
        <color theme="2"/>
      </bottom>
      <diagonal/>
    </border>
    <border>
      <left style="thin">
        <color theme="2"/>
      </left>
      <right style="thin">
        <color theme="2"/>
      </right>
      <top/>
      <bottom style="dotted">
        <color theme="2"/>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rgb="FF416877"/>
      </left>
      <right/>
      <top/>
      <bottom style="thin">
        <color rgb="FF416877"/>
      </bottom>
      <diagonal/>
    </border>
    <border>
      <left/>
      <right style="thin">
        <color rgb="FF416877"/>
      </right>
      <top style="thin">
        <color rgb="FF416877"/>
      </top>
      <bottom style="thin">
        <color rgb="FF416877"/>
      </bottom>
      <diagonal/>
    </border>
    <border>
      <left/>
      <right/>
      <top style="thin">
        <color rgb="FF416877"/>
      </top>
      <bottom style="thin">
        <color rgb="FF416877"/>
      </bottom>
      <diagonal/>
    </border>
    <border>
      <left/>
      <right style="thin">
        <color rgb="FF416877"/>
      </right>
      <top style="thin">
        <color rgb="FF416877"/>
      </top>
      <bottom/>
      <diagonal/>
    </border>
    <border>
      <left/>
      <right style="thin">
        <color rgb="FF416877"/>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rgb="FF416877"/>
      </left>
      <right style="thin">
        <color rgb="FF416877"/>
      </right>
      <top/>
      <bottom style="thin">
        <color indexed="64"/>
      </bottom>
      <diagonal/>
    </border>
    <border>
      <left/>
      <right style="thin">
        <color theme="3"/>
      </right>
      <top style="thin">
        <color theme="3"/>
      </top>
      <bottom style="thin">
        <color theme="3"/>
      </bottom>
      <diagonal/>
    </border>
    <border>
      <left style="thin">
        <color theme="3"/>
      </left>
      <right style="thin">
        <color theme="3"/>
      </right>
      <top/>
      <bottom/>
      <diagonal/>
    </border>
    <border>
      <left style="thin">
        <color theme="1"/>
      </left>
      <right style="thin">
        <color theme="3"/>
      </right>
      <top style="thin">
        <color theme="1"/>
      </top>
      <bottom/>
      <diagonal/>
    </border>
    <border>
      <left style="thin">
        <color theme="1"/>
      </left>
      <right style="thin">
        <color theme="3"/>
      </right>
      <top/>
      <bottom/>
      <diagonal/>
    </border>
    <border>
      <left style="thin">
        <color theme="1"/>
      </left>
      <right style="thin">
        <color theme="3"/>
      </right>
      <top/>
      <bottom style="thin">
        <color theme="1"/>
      </bottom>
      <diagonal/>
    </border>
    <border>
      <left style="thin">
        <color theme="1"/>
      </left>
      <right style="thin">
        <color theme="1"/>
      </right>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right style="thin">
        <color theme="3"/>
      </right>
      <top style="thin">
        <color theme="3"/>
      </top>
      <bottom/>
      <diagonal/>
    </border>
    <border>
      <left style="thin">
        <color indexed="64"/>
      </left>
      <right/>
      <top/>
      <bottom/>
      <diagonal/>
    </border>
    <border>
      <left style="thin">
        <color theme="1"/>
      </left>
      <right style="thin">
        <color theme="1"/>
      </right>
      <top style="thin">
        <color indexed="64"/>
      </top>
      <bottom/>
      <diagonal/>
    </border>
    <border>
      <left style="thin">
        <color indexed="64"/>
      </left>
      <right style="thin">
        <color theme="1"/>
      </right>
      <top style="thin">
        <color theme="1"/>
      </top>
      <bottom/>
      <diagonal/>
    </border>
    <border>
      <left style="thin">
        <color indexed="64"/>
      </left>
      <right style="thin">
        <color theme="1"/>
      </right>
      <top/>
      <bottom/>
      <diagonal/>
    </border>
    <border>
      <left style="thin">
        <color indexed="64"/>
      </left>
      <right style="thin">
        <color theme="1"/>
      </right>
      <top/>
      <bottom style="thin">
        <color theme="1"/>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1"/>
      </left>
      <right/>
      <top style="thin">
        <color theme="1"/>
      </top>
      <bottom/>
      <diagonal/>
    </border>
    <border>
      <left/>
      <right/>
      <top style="thin">
        <color theme="1"/>
      </top>
      <bottom/>
      <diagonal/>
    </border>
    <border>
      <left style="thin">
        <color theme="3"/>
      </left>
      <right/>
      <top style="thin">
        <color theme="3"/>
      </top>
      <bottom/>
      <diagonal/>
    </border>
    <border>
      <left style="thin">
        <color theme="3"/>
      </left>
      <right/>
      <top/>
      <bottom style="thin">
        <color theme="3"/>
      </bottom>
      <diagonal/>
    </border>
    <border>
      <left style="thin">
        <color rgb="FF416877"/>
      </left>
      <right/>
      <top/>
      <bottom/>
      <diagonal/>
    </border>
    <border>
      <left/>
      <right style="thin">
        <color indexed="64"/>
      </right>
      <top style="thin">
        <color rgb="FF416877"/>
      </top>
      <bottom style="thin">
        <color rgb="FF416877"/>
      </bottom>
      <diagonal/>
    </border>
    <border>
      <left/>
      <right style="thin">
        <color rgb="FFFBBF67"/>
      </right>
      <top/>
      <bottom/>
      <diagonal/>
    </border>
    <border>
      <left style="thin">
        <color rgb="FFFBBF67"/>
      </left>
      <right/>
      <top style="thin">
        <color rgb="FFFBBF67"/>
      </top>
      <bottom style="thin">
        <color rgb="FFFBBF67"/>
      </bottom>
      <diagonal/>
    </border>
    <border>
      <left/>
      <right style="thin">
        <color rgb="FFFBBF67"/>
      </right>
      <top style="thin">
        <color rgb="FFFBBF67"/>
      </top>
      <bottom style="thin">
        <color rgb="FFFBBF67"/>
      </bottom>
      <diagonal/>
    </border>
    <border>
      <left style="thin">
        <color rgb="FFFBBF67"/>
      </left>
      <right/>
      <top/>
      <bottom/>
      <diagonal/>
    </border>
    <border>
      <left/>
      <right/>
      <top style="thin">
        <color rgb="FFFBBF67"/>
      </top>
      <bottom style="thin">
        <color rgb="FFFBBF67"/>
      </bottom>
      <diagonal/>
    </border>
    <border>
      <left style="thin">
        <color rgb="FFFBBF67"/>
      </left>
      <right style="thin">
        <color rgb="FFFBBF67"/>
      </right>
      <top style="thin">
        <color indexed="64"/>
      </top>
      <bottom/>
      <diagonal/>
    </border>
    <border>
      <left style="thin">
        <color rgb="FFFBBF67"/>
      </left>
      <right style="thin">
        <color indexed="64"/>
      </right>
      <top style="thin">
        <color indexed="64"/>
      </top>
      <bottom style="thin">
        <color indexed="64"/>
      </bottom>
      <diagonal/>
    </border>
    <border>
      <left style="thin">
        <color rgb="FFFBBF67"/>
      </left>
      <right style="thin">
        <color rgb="FFFBBF67"/>
      </right>
      <top style="thin">
        <color indexed="64"/>
      </top>
      <bottom style="thin">
        <color indexed="64"/>
      </bottom>
      <diagonal/>
    </border>
    <border>
      <left style="thin">
        <color indexed="64"/>
      </left>
      <right style="thin">
        <color indexed="64"/>
      </right>
      <top style="thin">
        <color indexed="64"/>
      </top>
      <bottom style="thin">
        <color rgb="FFFBBF67"/>
      </bottom>
      <diagonal/>
    </border>
    <border>
      <left style="thin">
        <color indexed="64"/>
      </left>
      <right style="thin">
        <color indexed="64"/>
      </right>
      <top style="thin">
        <color rgb="FFFBBF67"/>
      </top>
      <bottom style="thin">
        <color indexed="64"/>
      </bottom>
      <diagonal/>
    </border>
    <border>
      <left style="thin">
        <color rgb="FFFBBF67"/>
      </left>
      <right/>
      <top style="thin">
        <color indexed="64"/>
      </top>
      <bottom/>
      <diagonal/>
    </border>
    <border>
      <left style="thin">
        <color indexed="64"/>
      </left>
      <right style="thin">
        <color rgb="FFFBBF67"/>
      </right>
      <top style="thin">
        <color indexed="64"/>
      </top>
      <bottom style="thin">
        <color indexed="64"/>
      </bottom>
      <diagonal/>
    </border>
    <border>
      <left style="thin">
        <color indexed="64"/>
      </left>
      <right style="thin">
        <color rgb="FFFBBF67"/>
      </right>
      <top style="thin">
        <color indexed="64"/>
      </top>
      <bottom/>
      <diagonal/>
    </border>
    <border>
      <left style="thin">
        <color rgb="FFFBBF67"/>
      </left>
      <right/>
      <top style="thin">
        <color indexed="64"/>
      </top>
      <bottom style="thin">
        <color indexed="64"/>
      </bottom>
      <diagonal/>
    </border>
    <border>
      <left style="thin">
        <color indexed="64"/>
      </left>
      <right/>
      <top style="thin">
        <color indexed="64"/>
      </top>
      <bottom style="thin">
        <color rgb="FFFBBF67"/>
      </bottom>
      <diagonal/>
    </border>
    <border>
      <left style="thin">
        <color indexed="64"/>
      </left>
      <right/>
      <top style="thin">
        <color rgb="FFFBBF67"/>
      </top>
      <bottom style="thin">
        <color indexed="64"/>
      </bottom>
      <diagonal/>
    </border>
    <border>
      <left style="thin">
        <color rgb="FFFBBF67"/>
      </left>
      <right style="thin">
        <color indexed="64"/>
      </right>
      <top style="thin">
        <color indexed="64"/>
      </top>
      <bottom/>
      <diagonal/>
    </border>
    <border>
      <left/>
      <right/>
      <top style="thin">
        <color indexed="64"/>
      </top>
      <bottom style="thin">
        <color rgb="FFFBBF67"/>
      </bottom>
      <diagonal/>
    </border>
    <border>
      <left/>
      <right/>
      <top style="thin">
        <color rgb="FFFBBF67"/>
      </top>
      <bottom style="thin">
        <color indexed="64"/>
      </bottom>
      <diagonal/>
    </border>
    <border>
      <left style="thin">
        <color theme="1" tint="0.34998626667073579"/>
      </left>
      <right style="thin">
        <color theme="4"/>
      </right>
      <top style="thin">
        <color theme="1" tint="0.34998626667073579"/>
      </top>
      <bottom/>
      <diagonal/>
    </border>
    <border>
      <left style="thin">
        <color theme="1" tint="0.34998626667073579"/>
      </left>
      <right style="thin">
        <color theme="4"/>
      </right>
      <top/>
      <bottom/>
      <diagonal/>
    </border>
    <border>
      <left style="thin">
        <color theme="1" tint="0.34998626667073579"/>
      </left>
      <right style="thin">
        <color theme="4"/>
      </right>
      <top/>
      <bottom style="thin">
        <color theme="1" tint="0.34998626667073579"/>
      </bottom>
      <diagonal/>
    </border>
    <border>
      <left style="thin">
        <color rgb="FF416877"/>
      </left>
      <right style="thin">
        <color indexed="64"/>
      </right>
      <top style="thin">
        <color rgb="FF416877"/>
      </top>
      <bottom/>
      <diagonal/>
    </border>
    <border>
      <left style="thin">
        <color rgb="FF416877"/>
      </left>
      <right style="thin">
        <color indexed="64"/>
      </right>
      <top/>
      <bottom/>
      <diagonal/>
    </border>
    <border>
      <left style="thin">
        <color rgb="FF416877"/>
      </left>
      <right style="thin">
        <color indexed="64"/>
      </right>
      <top/>
      <bottom style="thin">
        <color rgb="FF416877"/>
      </bottom>
      <diagonal/>
    </border>
    <border>
      <left style="thin">
        <color theme="1" tint="0.34998626667073579"/>
      </left>
      <right style="thin">
        <color theme="3"/>
      </right>
      <top style="thin">
        <color theme="1" tint="0.34998626667073579"/>
      </top>
      <bottom/>
      <diagonal/>
    </border>
    <border>
      <left style="thin">
        <color theme="1" tint="0.34998626667073579"/>
      </left>
      <right style="thin">
        <color theme="3"/>
      </right>
      <top/>
      <bottom/>
      <diagonal/>
    </border>
    <border>
      <left style="thin">
        <color theme="1" tint="0.34998626667073579"/>
      </left>
      <right style="thin">
        <color theme="3"/>
      </right>
      <top/>
      <bottom style="thin">
        <color theme="1" tint="0.34998626667073579"/>
      </bottom>
      <diagonal/>
    </border>
  </borders>
  <cellStyleXfs count="7">
    <xf numFmtId="0" fontId="0" fillId="0" borderId="0"/>
    <xf numFmtId="9" fontId="1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cellStyleXfs>
  <cellXfs count="706">
    <xf numFmtId="0" fontId="0" fillId="0" borderId="0" xfId="0"/>
    <xf numFmtId="0" fontId="0" fillId="0" borderId="1" xfId="0" applyBorder="1" applyAlignment="1">
      <alignment vertical="top" wrapText="1"/>
    </xf>
    <xf numFmtId="0" fontId="4" fillId="0" borderId="0" xfId="0" applyFont="1"/>
    <xf numFmtId="0" fontId="5" fillId="0" borderId="0" xfId="0" applyFont="1"/>
    <xf numFmtId="0" fontId="0" fillId="0" borderId="1" xfId="0"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xf>
    <xf numFmtId="0" fontId="5" fillId="0" borderId="0" xfId="0" applyFont="1" applyAlignment="1">
      <alignment horizontal="left"/>
    </xf>
    <xf numFmtId="0" fontId="0" fillId="0" borderId="4" xfId="0" applyBorder="1" applyAlignment="1">
      <alignment vertical="top" wrapText="1"/>
    </xf>
    <xf numFmtId="0" fontId="7" fillId="0" borderId="0" xfId="0" applyFont="1"/>
    <xf numFmtId="0" fontId="8" fillId="0" borderId="0" xfId="0" applyFont="1"/>
    <xf numFmtId="0" fontId="0" fillId="0" borderId="0" xfId="0" applyAlignment="1">
      <alignment vertical="center"/>
    </xf>
    <xf numFmtId="0" fontId="14" fillId="0" borderId="0" xfId="0" applyFont="1" applyAlignment="1">
      <alignment horizontal="left" vertical="center"/>
    </xf>
    <xf numFmtId="0" fontId="0" fillId="0" borderId="0" xfId="0" applyAlignment="1">
      <alignment horizontal="center"/>
    </xf>
    <xf numFmtId="0" fontId="4" fillId="0" borderId="0" xfId="0" applyFont="1" applyAlignment="1">
      <alignment horizontal="left" wrapText="1"/>
    </xf>
    <xf numFmtId="0" fontId="9" fillId="0" borderId="0" xfId="0" applyFont="1" applyAlignment="1">
      <alignment horizontal="center"/>
    </xf>
    <xf numFmtId="0" fontId="14" fillId="0" borderId="0" xfId="0" applyFont="1" applyAlignment="1">
      <alignment horizontal="center" vertical="center"/>
    </xf>
    <xf numFmtId="0" fontId="4" fillId="0" borderId="0" xfId="0" applyFont="1" applyAlignment="1">
      <alignment horizontal="center" vertical="center" wrapText="1"/>
    </xf>
    <xf numFmtId="0" fontId="15" fillId="0" borderId="0" xfId="0" applyFont="1" applyAlignment="1">
      <alignment vertical="center"/>
    </xf>
    <xf numFmtId="0" fontId="0" fillId="0" borderId="0" xfId="0" applyAlignment="1">
      <alignment wrapText="1"/>
    </xf>
    <xf numFmtId="0" fontId="4" fillId="0" borderId="0" xfId="0" applyFont="1" applyAlignment="1">
      <alignment horizontal="left"/>
    </xf>
    <xf numFmtId="0" fontId="3" fillId="0" borderId="0" xfId="0" applyFont="1" applyAlignment="1">
      <alignment horizontal="center" vertical="center" textRotation="90" wrapText="1"/>
    </xf>
    <xf numFmtId="0" fontId="14" fillId="0" borderId="0" xfId="0" applyFont="1" applyAlignment="1">
      <alignment vertical="center"/>
    </xf>
    <xf numFmtId="0" fontId="16" fillId="0" borderId="0" xfId="0" applyFont="1" applyAlignment="1">
      <alignment vertical="top" wrapText="1"/>
    </xf>
    <xf numFmtId="0" fontId="4" fillId="0" borderId="0" xfId="0" applyFont="1" applyAlignment="1">
      <alignment vertical="center"/>
    </xf>
    <xf numFmtId="0" fontId="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16" fillId="0" borderId="0" xfId="0" applyFont="1" applyAlignment="1">
      <alignment horizontal="left" vertical="top" wrapText="1"/>
    </xf>
    <xf numFmtId="0" fontId="10" fillId="0" borderId="1" xfId="0" applyFont="1" applyBorder="1" applyAlignment="1">
      <alignment horizontal="center" vertical="center" wrapText="1"/>
    </xf>
    <xf numFmtId="0" fontId="0" fillId="7" borderId="0" xfId="0" applyFill="1"/>
    <xf numFmtId="0" fontId="0" fillId="0" borderId="12" xfId="0" applyBorder="1"/>
    <xf numFmtId="0" fontId="11" fillId="0" borderId="0" xfId="0" applyFont="1"/>
    <xf numFmtId="0" fontId="3" fillId="0" borderId="4" xfId="0" applyFont="1" applyBorder="1" applyAlignment="1">
      <alignment horizontal="center" vertical="center" wrapText="1"/>
    </xf>
    <xf numFmtId="0" fontId="0" fillId="0" borderId="1" xfId="0" applyBorder="1" applyAlignment="1">
      <alignment horizontal="center" vertical="center" wrapText="1"/>
    </xf>
    <xf numFmtId="0" fontId="22" fillId="0" borderId="1" xfId="0" applyFont="1" applyBorder="1" applyAlignment="1">
      <alignment horizontal="center" vertical="center" wrapText="1"/>
    </xf>
    <xf numFmtId="0" fontId="0" fillId="0" borderId="8" xfId="0" applyBorder="1" applyAlignment="1">
      <alignment horizontal="center" vertical="center"/>
    </xf>
    <xf numFmtId="0" fontId="30" fillId="0" borderId="0" xfId="0" applyFont="1" applyAlignment="1">
      <alignment horizontal="left" vertical="center" readingOrder="1"/>
    </xf>
    <xf numFmtId="0" fontId="31" fillId="0" borderId="0" xfId="0" applyFont="1" applyAlignment="1">
      <alignment horizontal="left" vertical="center" readingOrder="1"/>
    </xf>
    <xf numFmtId="0" fontId="32" fillId="0" borderId="0" xfId="0" applyFont="1"/>
    <xf numFmtId="0" fontId="24" fillId="0" borderId="0" xfId="0" applyFont="1"/>
    <xf numFmtId="0" fontId="33" fillId="0" borderId="0" xfId="0" applyFont="1"/>
    <xf numFmtId="0" fontId="24" fillId="9" borderId="0" xfId="0" applyFont="1" applyFill="1"/>
    <xf numFmtId="0" fontId="24" fillId="0" borderId="0" xfId="0" applyFont="1" applyAlignment="1">
      <alignment vertical="center"/>
    </xf>
    <xf numFmtId="0" fontId="33" fillId="0" borderId="0" xfId="0" applyFont="1" applyAlignment="1">
      <alignment vertical="center"/>
    </xf>
    <xf numFmtId="9" fontId="24" fillId="9" borderId="0" xfId="0" applyNumberFormat="1" applyFont="1" applyFill="1" applyAlignment="1">
      <alignment horizontal="left" vertical="center"/>
    </xf>
    <xf numFmtId="0" fontId="34" fillId="11" borderId="1" xfId="0" applyFont="1" applyFill="1" applyBorder="1" applyAlignment="1">
      <alignment horizontal="left" vertical="center" wrapText="1" readingOrder="1"/>
    </xf>
    <xf numFmtId="3" fontId="35" fillId="9" borderId="1" xfId="0" applyNumberFormat="1" applyFont="1" applyFill="1" applyBorder="1" applyAlignment="1" applyProtection="1">
      <alignment horizontal="center" wrapText="1" readingOrder="1"/>
      <protection locked="0"/>
    </xf>
    <xf numFmtId="164" fontId="35" fillId="3" borderId="1" xfId="0" applyNumberFormat="1" applyFont="1" applyFill="1" applyBorder="1" applyAlignment="1" applyProtection="1">
      <alignment horizontal="right" wrapText="1" indent="2" readingOrder="1"/>
      <protection locked="0"/>
    </xf>
    <xf numFmtId="0" fontId="35" fillId="9" borderId="1" xfId="0" applyFont="1" applyFill="1" applyBorder="1" applyAlignment="1" applyProtection="1">
      <alignment horizontal="center" wrapText="1" readingOrder="1"/>
      <protection locked="0"/>
    </xf>
    <xf numFmtId="0" fontId="35" fillId="0" borderId="1" xfId="0" applyFont="1" applyBorder="1" applyAlignment="1">
      <alignment horizontal="center" wrapText="1" readingOrder="1"/>
    </xf>
    <xf numFmtId="10" fontId="35" fillId="0" borderId="1" xfId="0" applyNumberFormat="1" applyFont="1" applyBorder="1" applyAlignment="1">
      <alignment horizontal="center" wrapText="1"/>
    </xf>
    <xf numFmtId="3" fontId="35" fillId="9" borderId="1" xfId="0" applyNumberFormat="1" applyFont="1" applyFill="1" applyBorder="1" applyAlignment="1" applyProtection="1">
      <alignment horizontal="center" vertical="top" wrapText="1" readingOrder="1"/>
      <protection locked="0"/>
    </xf>
    <xf numFmtId="3" fontId="36" fillId="0" borderId="1" xfId="0" applyNumberFormat="1" applyFont="1" applyBorder="1" applyAlignment="1" applyProtection="1">
      <alignment horizontal="center" vertical="center" wrapText="1" readingOrder="1"/>
      <protection locked="0"/>
    </xf>
    <xf numFmtId="164" fontId="36" fillId="3" borderId="1" xfId="0" applyNumberFormat="1" applyFont="1" applyFill="1" applyBorder="1" applyAlignment="1" applyProtection="1">
      <alignment horizontal="right" vertical="center" wrapText="1" readingOrder="1"/>
      <protection locked="0"/>
    </xf>
    <xf numFmtId="0" fontId="37" fillId="3" borderId="1" xfId="0" applyFont="1" applyFill="1" applyBorder="1" applyAlignment="1">
      <alignment horizontal="center" vertical="center" wrapText="1" readingOrder="1"/>
    </xf>
    <xf numFmtId="0" fontId="38" fillId="0" borderId="0" xfId="0" applyFont="1"/>
    <xf numFmtId="0" fontId="39" fillId="0" borderId="0" xfId="0" applyFont="1"/>
    <xf numFmtId="1" fontId="32" fillId="0" borderId="0" xfId="0" applyNumberFormat="1" applyFont="1" applyAlignment="1">
      <alignment horizontal="right" indent="2"/>
    </xf>
    <xf numFmtId="164" fontId="38" fillId="0" borderId="0" xfId="1" applyNumberFormat="1" applyFont="1"/>
    <xf numFmtId="166" fontId="32" fillId="13" borderId="0" xfId="1" applyNumberFormat="1" applyFont="1" applyFill="1" applyAlignment="1">
      <alignment horizontal="right" indent="2"/>
    </xf>
    <xf numFmtId="1" fontId="32" fillId="13" borderId="0" xfId="0" applyNumberFormat="1" applyFont="1" applyFill="1" applyAlignment="1">
      <alignment horizontal="right" indent="2"/>
    </xf>
    <xf numFmtId="0" fontId="41" fillId="0" borderId="0" xfId="0" applyFont="1"/>
    <xf numFmtId="0" fontId="38" fillId="0" borderId="0" xfId="0" applyFont="1" applyAlignment="1">
      <alignment horizontal="left" vertical="center" readingOrder="1"/>
    </xf>
    <xf numFmtId="164" fontId="35" fillId="0" borderId="0" xfId="0" applyNumberFormat="1" applyFont="1" applyAlignment="1" applyProtection="1">
      <alignment horizontal="center" vertical="top" wrapText="1" readingOrder="1"/>
      <protection locked="0"/>
    </xf>
    <xf numFmtId="0" fontId="42" fillId="0" borderId="0" xfId="0" applyFont="1" applyAlignment="1">
      <alignment horizontal="center" wrapText="1" readingOrder="1"/>
    </xf>
    <xf numFmtId="164" fontId="35" fillId="0" borderId="0" xfId="0" applyNumberFormat="1" applyFont="1" applyAlignment="1" applyProtection="1">
      <alignment horizontal="right" wrapText="1" indent="2" readingOrder="1"/>
      <protection locked="0"/>
    </xf>
    <xf numFmtId="1" fontId="35" fillId="9" borderId="1" xfId="0" applyNumberFormat="1" applyFont="1" applyFill="1" applyBorder="1" applyAlignment="1" applyProtection="1">
      <alignment horizontal="center" vertical="center" wrapText="1" readingOrder="1"/>
      <protection locked="0"/>
    </xf>
    <xf numFmtId="0" fontId="24" fillId="0" borderId="0" xfId="0" applyFont="1" applyAlignment="1">
      <alignment horizontal="right" indent="2"/>
    </xf>
    <xf numFmtId="0" fontId="32" fillId="0" borderId="0" xfId="0" applyFont="1" applyAlignment="1">
      <alignment vertical="center" wrapText="1"/>
    </xf>
    <xf numFmtId="0" fontId="0" fillId="0" borderId="0" xfId="0" applyAlignment="1">
      <alignment vertical="center" wrapText="1"/>
    </xf>
    <xf numFmtId="1" fontId="32" fillId="13" borderId="0" xfId="0" applyNumberFormat="1" applyFont="1" applyFill="1" applyAlignment="1">
      <alignment horizontal="right" vertical="center" wrapText="1" indent="2"/>
    </xf>
    <xf numFmtId="1" fontId="35" fillId="0" borderId="1" xfId="0" applyNumberFormat="1" applyFont="1" applyBorder="1" applyAlignment="1" applyProtection="1">
      <alignment horizontal="center" vertical="center" wrapText="1" readingOrder="1"/>
      <protection locked="0"/>
    </xf>
    <xf numFmtId="1" fontId="35" fillId="13" borderId="1" xfId="0" applyNumberFormat="1" applyFont="1" applyFill="1" applyBorder="1" applyAlignment="1" applyProtection="1">
      <alignment horizontal="center" vertical="center" wrapText="1" readingOrder="1"/>
      <protection locked="0"/>
    </xf>
    <xf numFmtId="1" fontId="32" fillId="13" borderId="0" xfId="1" applyNumberFormat="1" applyFont="1" applyFill="1" applyAlignment="1">
      <alignment horizontal="left" wrapText="1" indent="2"/>
    </xf>
    <xf numFmtId="1" fontId="32" fillId="13" borderId="0" xfId="0" applyNumberFormat="1" applyFont="1" applyFill="1" applyAlignment="1">
      <alignment horizontal="left" indent="2"/>
    </xf>
    <xf numFmtId="0" fontId="44" fillId="0" borderId="0" xfId="0" applyFont="1" applyAlignment="1">
      <alignment horizontal="left" vertical="center" readingOrder="1"/>
    </xf>
    <xf numFmtId="0" fontId="45" fillId="14" borderId="18" xfId="0" applyFont="1" applyFill="1" applyBorder="1" applyAlignment="1">
      <alignment vertical="top" wrapText="1"/>
    </xf>
    <xf numFmtId="0" fontId="46" fillId="14" borderId="18" xfId="0" applyFont="1" applyFill="1" applyBorder="1" applyAlignment="1">
      <alignment horizontal="center" vertical="center" wrapText="1" readingOrder="1"/>
    </xf>
    <xf numFmtId="0" fontId="47" fillId="15" borderId="19" xfId="0" applyFont="1" applyFill="1" applyBorder="1" applyAlignment="1">
      <alignment horizontal="left" vertical="center" wrapText="1" readingOrder="1"/>
    </xf>
    <xf numFmtId="1" fontId="47" fillId="15" borderId="19" xfId="0" applyNumberFormat="1" applyFont="1" applyFill="1" applyBorder="1" applyAlignment="1">
      <alignment horizontal="right" vertical="center" wrapText="1" indent="5" readingOrder="1"/>
    </xf>
    <xf numFmtId="0" fontId="47" fillId="15" borderId="19" xfId="0" applyFont="1" applyFill="1" applyBorder="1" applyAlignment="1">
      <alignment horizontal="right" vertical="center" wrapText="1" indent="5" readingOrder="1"/>
    </xf>
    <xf numFmtId="0" fontId="47" fillId="15" borderId="19" xfId="0" applyFont="1" applyFill="1" applyBorder="1" applyAlignment="1">
      <alignment horizontal="right" vertical="center" wrapText="1" indent="8" readingOrder="1"/>
    </xf>
    <xf numFmtId="0" fontId="47" fillId="16" borderId="20" xfId="0" applyFont="1" applyFill="1" applyBorder="1" applyAlignment="1">
      <alignment horizontal="left" vertical="center" wrapText="1" readingOrder="1"/>
    </xf>
    <xf numFmtId="0" fontId="47" fillId="16" borderId="20" xfId="0" applyFont="1" applyFill="1" applyBorder="1" applyAlignment="1">
      <alignment horizontal="right" vertical="center" wrapText="1" indent="5" readingOrder="1"/>
    </xf>
    <xf numFmtId="0" fontId="47" fillId="16" borderId="20" xfId="0" applyFont="1" applyFill="1" applyBorder="1" applyAlignment="1">
      <alignment horizontal="right" vertical="center" wrapText="1" indent="8" readingOrder="1"/>
    </xf>
    <xf numFmtId="1" fontId="47" fillId="16" borderId="20" xfId="0" applyNumberFormat="1" applyFont="1" applyFill="1" applyBorder="1" applyAlignment="1">
      <alignment horizontal="right" vertical="center" wrapText="1" indent="5" readingOrder="1"/>
    </xf>
    <xf numFmtId="0" fontId="47" fillId="15" borderId="21" xfId="0" applyFont="1" applyFill="1" applyBorder="1" applyAlignment="1">
      <alignment horizontal="left" vertical="center" wrapText="1" readingOrder="1"/>
    </xf>
    <xf numFmtId="1" fontId="47" fillId="15" borderId="21" xfId="0" applyNumberFormat="1" applyFont="1" applyFill="1" applyBorder="1" applyAlignment="1">
      <alignment horizontal="right" vertical="center" wrapText="1" indent="5" readingOrder="1"/>
    </xf>
    <xf numFmtId="0" fontId="47" fillId="15" borderId="21" xfId="0" applyFont="1" applyFill="1" applyBorder="1" applyAlignment="1">
      <alignment horizontal="right" vertical="center" wrapText="1" indent="8" readingOrder="1"/>
    </xf>
    <xf numFmtId="0" fontId="46" fillId="16" borderId="0" xfId="0" applyFont="1" applyFill="1" applyAlignment="1">
      <alignment horizontal="left" vertical="center" wrapText="1" readingOrder="1"/>
    </xf>
    <xf numFmtId="0" fontId="47" fillId="16" borderId="0" xfId="0" applyFont="1" applyFill="1" applyAlignment="1">
      <alignment horizontal="right" vertical="center" wrapText="1" indent="5" readingOrder="1"/>
    </xf>
    <xf numFmtId="1" fontId="46" fillId="16" borderId="0" xfId="0" applyNumberFormat="1" applyFont="1" applyFill="1" applyAlignment="1">
      <alignment horizontal="right" vertical="center" wrapText="1" indent="5" readingOrder="1"/>
    </xf>
    <xf numFmtId="0" fontId="46" fillId="16" borderId="0" xfId="0" applyFont="1" applyFill="1" applyAlignment="1">
      <alignment horizontal="right" vertical="center" wrapText="1" indent="8" readingOrder="1"/>
    </xf>
    <xf numFmtId="0" fontId="46" fillId="13" borderId="0" xfId="0" applyFont="1" applyFill="1" applyAlignment="1">
      <alignment horizontal="left" vertical="center" wrapText="1" readingOrder="1"/>
    </xf>
    <xf numFmtId="2" fontId="47" fillId="13" borderId="0" xfId="0" applyNumberFormat="1" applyFont="1" applyFill="1" applyAlignment="1">
      <alignment horizontal="right" vertical="center" wrapText="1" indent="5" readingOrder="1"/>
    </xf>
    <xf numFmtId="1" fontId="46" fillId="13" borderId="0" xfId="0" applyNumberFormat="1" applyFont="1" applyFill="1" applyAlignment="1">
      <alignment horizontal="right" vertical="center" wrapText="1" indent="5" readingOrder="1"/>
    </xf>
    <xf numFmtId="1" fontId="46" fillId="13" borderId="0" xfId="0" applyNumberFormat="1" applyFont="1" applyFill="1" applyAlignment="1">
      <alignment horizontal="right" vertical="center" wrapText="1" indent="8" readingOrder="1"/>
    </xf>
    <xf numFmtId="166" fontId="0" fillId="0" borderId="0" xfId="0" applyNumberFormat="1"/>
    <xf numFmtId="1" fontId="0" fillId="0" borderId="0" xfId="0" applyNumberFormat="1"/>
    <xf numFmtId="9" fontId="0" fillId="0" borderId="0" xfId="0" applyNumberFormat="1"/>
    <xf numFmtId="0" fontId="5" fillId="0" borderId="22" xfId="0" applyFont="1" applyBorder="1" applyAlignment="1">
      <alignment horizontal="center" vertical="center" wrapText="1"/>
    </xf>
    <xf numFmtId="0" fontId="33" fillId="18" borderId="22" xfId="0" applyFont="1" applyFill="1" applyBorder="1" applyAlignment="1">
      <alignment horizontal="center" vertical="center" wrapText="1"/>
    </xf>
    <xf numFmtId="0" fontId="52" fillId="0" borderId="0" xfId="0" applyFont="1"/>
    <xf numFmtId="0" fontId="52" fillId="0" borderId="0" xfId="0" applyFont="1" applyAlignment="1">
      <alignment horizontal="center"/>
    </xf>
    <xf numFmtId="0" fontId="52" fillId="0" borderId="0" xfId="0" applyFont="1" applyAlignment="1">
      <alignment vertical="center"/>
    </xf>
    <xf numFmtId="0" fontId="24" fillId="0" borderId="22" xfId="0" applyFont="1" applyBorder="1" applyAlignment="1">
      <alignment horizontal="center" vertical="center"/>
    </xf>
    <xf numFmtId="0" fontId="24" fillId="0" borderId="22" xfId="0" applyFont="1" applyBorder="1" applyAlignment="1">
      <alignment horizontal="center" vertical="center" wrapText="1"/>
    </xf>
    <xf numFmtId="0" fontId="56" fillId="0" borderId="0" xfId="0" applyFont="1"/>
    <xf numFmtId="0" fontId="55" fillId="0" borderId="0" xfId="0" applyFont="1"/>
    <xf numFmtId="0" fontId="24" fillId="0" borderId="23" xfId="0" applyFont="1" applyBorder="1" applyAlignment="1">
      <alignment horizontal="center" vertical="center"/>
    </xf>
    <xf numFmtId="9" fontId="62" fillId="0" borderId="24" xfId="1" applyFont="1" applyFill="1" applyBorder="1"/>
    <xf numFmtId="0" fontId="33" fillId="0" borderId="22" xfId="0" applyFont="1" applyBorder="1" applyAlignment="1">
      <alignment horizontal="center" vertical="center"/>
    </xf>
    <xf numFmtId="1" fontId="62" fillId="0" borderId="26" xfId="0" applyNumberFormat="1" applyFont="1" applyBorder="1" applyAlignment="1">
      <alignment horizontal="right" vertical="center"/>
    </xf>
    <xf numFmtId="164" fontId="33" fillId="0" borderId="27" xfId="1" applyNumberFormat="1" applyFont="1" applyBorder="1" applyAlignment="1">
      <alignment horizontal="right"/>
    </xf>
    <xf numFmtId="9" fontId="65" fillId="0" borderId="22" xfId="0" applyNumberFormat="1" applyFont="1" applyBorder="1" applyAlignment="1">
      <alignment horizontal="right" vertical="center" wrapText="1"/>
    </xf>
    <xf numFmtId="164" fontId="64" fillId="0" borderId="0" xfId="1" applyNumberFormat="1" applyFont="1" applyAlignment="1">
      <alignment horizontal="center" vertical="center"/>
    </xf>
    <xf numFmtId="9" fontId="64" fillId="18" borderId="22" xfId="1" applyFont="1" applyFill="1" applyBorder="1" applyAlignment="1">
      <alignment horizontal="right" vertical="center" wrapText="1"/>
    </xf>
    <xf numFmtId="9" fontId="64" fillId="18" borderId="22" xfId="1" applyFont="1" applyFill="1" applyBorder="1" applyAlignment="1">
      <alignment vertical="center"/>
    </xf>
    <xf numFmtId="0" fontId="24" fillId="18" borderId="22" xfId="0" applyFont="1" applyFill="1" applyBorder="1" applyAlignment="1">
      <alignment horizontal="center" vertical="center"/>
    </xf>
    <xf numFmtId="0" fontId="62" fillId="0" borderId="22" xfId="0" applyFont="1" applyBorder="1" applyAlignment="1">
      <alignment horizontal="center" vertical="center"/>
    </xf>
    <xf numFmtId="0" fontId="66" fillId="0" borderId="0" xfId="0" applyFont="1"/>
    <xf numFmtId="0" fontId="55" fillId="0" borderId="0" xfId="0" applyFont="1" applyAlignment="1">
      <alignment horizontal="center"/>
    </xf>
    <xf numFmtId="9" fontId="55" fillId="0" borderId="0" xfId="1" applyFont="1" applyFill="1" applyBorder="1" applyAlignment="1">
      <alignment horizontal="center"/>
    </xf>
    <xf numFmtId="0" fontId="62" fillId="0" borderId="23" xfId="0" applyFont="1" applyBorder="1" applyAlignment="1">
      <alignment horizontal="center" vertical="center" wrapText="1"/>
    </xf>
    <xf numFmtId="0" fontId="60" fillId="18" borderId="23" xfId="0" applyFont="1" applyFill="1" applyBorder="1" applyAlignment="1">
      <alignment horizontal="center" vertical="center" wrapText="1"/>
    </xf>
    <xf numFmtId="0" fontId="60" fillId="0" borderId="23" xfId="0" applyFont="1" applyBorder="1" applyAlignment="1">
      <alignment horizontal="center" vertical="center" wrapText="1"/>
    </xf>
    <xf numFmtId="0" fontId="59" fillId="0" borderId="23" xfId="0" applyFont="1" applyBorder="1" applyAlignment="1">
      <alignment horizontal="center" vertical="center" wrapText="1"/>
    </xf>
    <xf numFmtId="0" fontId="55" fillId="0" borderId="23" xfId="0" applyFont="1" applyBorder="1" applyAlignment="1">
      <alignment horizontal="center" wrapText="1"/>
    </xf>
    <xf numFmtId="9" fontId="58" fillId="0" borderId="0" xfId="1" applyFont="1" applyFill="1" applyBorder="1" applyAlignment="1">
      <alignment horizontal="center"/>
    </xf>
    <xf numFmtId="0" fontId="34" fillId="11" borderId="1" xfId="0" applyFont="1" applyFill="1" applyBorder="1" applyAlignment="1">
      <alignment horizontal="center" vertical="center" wrapText="1" readingOrder="1"/>
    </xf>
    <xf numFmtId="0" fontId="34" fillId="12" borderId="1" xfId="0" applyFont="1" applyFill="1" applyBorder="1" applyAlignment="1">
      <alignment horizontal="center" vertical="center" wrapText="1" readingOrder="1"/>
    </xf>
    <xf numFmtId="0" fontId="32" fillId="0" borderId="0" xfId="0" applyFont="1" applyAlignment="1">
      <alignment wrapText="1"/>
    </xf>
    <xf numFmtId="0" fontId="13" fillId="0" borderId="0" xfId="0" applyFont="1" applyAlignment="1">
      <alignment vertical="center" wrapText="1"/>
    </xf>
    <xf numFmtId="0" fontId="0" fillId="0" borderId="38" xfId="0" applyBorder="1" applyAlignment="1">
      <alignment horizontal="center" vertical="center" wrapText="1"/>
    </xf>
    <xf numFmtId="0" fontId="0" fillId="17" borderId="38" xfId="0" applyFill="1" applyBorder="1" applyAlignment="1">
      <alignment horizontal="center" vertical="center" wrapText="1"/>
    </xf>
    <xf numFmtId="0" fontId="10" fillId="21" borderId="38" xfId="0" applyFont="1" applyFill="1" applyBorder="1" applyAlignment="1">
      <alignment horizontal="center" vertical="center" wrapText="1"/>
    </xf>
    <xf numFmtId="0" fontId="22" fillId="2" borderId="38" xfId="0" applyFont="1" applyFill="1" applyBorder="1" applyAlignment="1">
      <alignment horizontal="center" vertical="center" wrapText="1"/>
    </xf>
    <xf numFmtId="0" fontId="0" fillId="0" borderId="39" xfId="0" applyBorder="1" applyAlignment="1">
      <alignment horizontal="center" vertical="center" wrapText="1"/>
    </xf>
    <xf numFmtId="0" fontId="0" fillId="17" borderId="39" xfId="0" applyFill="1" applyBorder="1" applyAlignment="1">
      <alignment horizontal="center" vertical="center" wrapText="1"/>
    </xf>
    <xf numFmtId="0" fontId="10" fillId="21" borderId="39" xfId="0" applyFont="1" applyFill="1" applyBorder="1" applyAlignment="1">
      <alignment horizontal="center" vertical="center" wrapText="1"/>
    </xf>
    <xf numFmtId="0" fontId="22" fillId="2" borderId="39" xfId="0" applyFont="1" applyFill="1" applyBorder="1" applyAlignment="1">
      <alignment horizontal="center" vertical="center" wrapText="1"/>
    </xf>
    <xf numFmtId="0" fontId="0" fillId="22" borderId="38" xfId="0" applyFill="1" applyBorder="1" applyAlignment="1">
      <alignment wrapText="1"/>
    </xf>
    <xf numFmtId="1" fontId="33" fillId="0" borderId="38" xfId="0" applyNumberFormat="1" applyFont="1" applyBorder="1"/>
    <xf numFmtId="1" fontId="33" fillId="21" borderId="38" xfId="0" applyNumberFormat="1" applyFont="1" applyFill="1" applyBorder="1"/>
    <xf numFmtId="0" fontId="0" fillId="22" borderId="38" xfId="0" applyFill="1" applyBorder="1"/>
    <xf numFmtId="9" fontId="33" fillId="22" borderId="38" xfId="1" applyFont="1" applyFill="1" applyBorder="1"/>
    <xf numFmtId="0" fontId="33" fillId="0" borderId="38" xfId="0" applyFont="1" applyBorder="1"/>
    <xf numFmtId="0" fontId="33" fillId="21" borderId="38" xfId="0" applyFont="1" applyFill="1" applyBorder="1"/>
    <xf numFmtId="1" fontId="35" fillId="9" borderId="1" xfId="0" applyNumberFormat="1" applyFont="1" applyFill="1" applyBorder="1" applyAlignment="1" applyProtection="1">
      <alignment horizontal="right" vertical="center" wrapText="1" indent="2" readingOrder="1"/>
      <protection locked="0"/>
    </xf>
    <xf numFmtId="1" fontId="35" fillId="8" borderId="1" xfId="0" applyNumberFormat="1" applyFont="1" applyFill="1" applyBorder="1" applyAlignment="1" applyProtection="1">
      <alignment horizontal="right" vertical="center" wrapText="1" indent="2" readingOrder="1"/>
      <protection locked="0"/>
    </xf>
    <xf numFmtId="164" fontId="42" fillId="3" borderId="6" xfId="1" applyNumberFormat="1" applyFont="1" applyFill="1" applyBorder="1" applyAlignment="1">
      <alignment horizontal="center" vertical="center" wrapText="1" readingOrder="1"/>
    </xf>
    <xf numFmtId="164" fontId="32" fillId="13" borderId="1" xfId="0" applyNumberFormat="1" applyFont="1" applyFill="1" applyBorder="1" applyAlignment="1">
      <alignment horizontal="right" vertical="center" wrapText="1" indent="2"/>
    </xf>
    <xf numFmtId="166" fontId="36" fillId="13" borderId="1" xfId="0" applyNumberFormat="1" applyFont="1" applyFill="1" applyBorder="1" applyAlignment="1" applyProtection="1">
      <alignment horizontal="right" vertical="center" wrapText="1" indent="2" readingOrder="1"/>
      <protection locked="0"/>
    </xf>
    <xf numFmtId="0" fontId="38" fillId="0" borderId="16" xfId="0" applyFont="1" applyBorder="1" applyAlignment="1">
      <alignment horizontal="left" vertical="center" readingOrder="1"/>
    </xf>
    <xf numFmtId="0" fontId="39" fillId="0" borderId="16" xfId="0" applyFont="1" applyBorder="1" applyAlignment="1">
      <alignment horizontal="left" vertical="center" readingOrder="1"/>
    </xf>
    <xf numFmtId="166" fontId="32" fillId="0" borderId="0" xfId="1" applyNumberFormat="1" applyFont="1" applyFill="1" applyAlignment="1">
      <alignment horizontal="right" indent="2"/>
    </xf>
    <xf numFmtId="1" fontId="32" fillId="0" borderId="0" xfId="1" applyNumberFormat="1" applyFont="1" applyFill="1" applyAlignment="1">
      <alignment horizontal="right" indent="2"/>
    </xf>
    <xf numFmtId="164" fontId="0" fillId="0" borderId="0" xfId="1" applyNumberFormat="1" applyFont="1"/>
    <xf numFmtId="164" fontId="32" fillId="13" borderId="1" xfId="0" applyNumberFormat="1" applyFont="1" applyFill="1" applyBorder="1" applyAlignment="1">
      <alignment horizontal="center" vertical="center" wrapText="1" readingOrder="1"/>
    </xf>
    <xf numFmtId="164" fontId="35" fillId="13" borderId="1" xfId="1" applyNumberFormat="1" applyFont="1" applyFill="1" applyBorder="1" applyAlignment="1" applyProtection="1">
      <alignment horizontal="center" vertical="center" wrapText="1" readingOrder="1"/>
      <protection locked="0"/>
    </xf>
    <xf numFmtId="166" fontId="47" fillId="16" borderId="20" xfId="0" applyNumberFormat="1" applyFont="1" applyFill="1" applyBorder="1" applyAlignment="1">
      <alignment horizontal="right" vertical="center" wrapText="1" indent="5" readingOrder="1"/>
    </xf>
    <xf numFmtId="0" fontId="1" fillId="0" borderId="1" xfId="0" applyFont="1" applyBorder="1" applyAlignment="1">
      <alignment horizontal="center" vertical="center"/>
    </xf>
    <xf numFmtId="0" fontId="70" fillId="0" borderId="0" xfId="0" applyFont="1"/>
    <xf numFmtId="0" fontId="3" fillId="0" borderId="39" xfId="0" applyFont="1" applyBorder="1" applyAlignment="1">
      <alignment horizontal="center" vertical="center"/>
    </xf>
    <xf numFmtId="0" fontId="3" fillId="0" borderId="39" xfId="0" applyFont="1" applyBorder="1" applyAlignment="1">
      <alignment horizontal="center" vertical="center" wrapText="1"/>
    </xf>
    <xf numFmtId="0" fontId="71" fillId="0" borderId="39" xfId="0" applyFont="1" applyBorder="1" applyAlignment="1">
      <alignment horizontal="center" vertical="center" wrapText="1"/>
    </xf>
    <xf numFmtId="0" fontId="3" fillId="0" borderId="41" xfId="0" applyFont="1" applyBorder="1" applyAlignment="1">
      <alignment horizontal="center" vertical="center" wrapText="1"/>
    </xf>
    <xf numFmtId="0" fontId="72" fillId="2" borderId="39" xfId="0" applyFont="1" applyFill="1" applyBorder="1" applyAlignment="1">
      <alignment horizontal="center" vertical="center" wrapText="1"/>
    </xf>
    <xf numFmtId="167" fontId="0" fillId="18" borderId="39" xfId="0" applyNumberFormat="1" applyFill="1" applyBorder="1" applyAlignment="1">
      <alignment horizontal="center" vertical="center"/>
    </xf>
    <xf numFmtId="167" fontId="0" fillId="18" borderId="41" xfId="0" applyNumberFormat="1" applyFill="1" applyBorder="1" applyAlignment="1">
      <alignment horizontal="center" vertical="center"/>
    </xf>
    <xf numFmtId="0" fontId="0" fillId="18" borderId="39" xfId="0" applyFill="1" applyBorder="1" applyAlignment="1">
      <alignment horizontal="center" vertical="center" wrapText="1"/>
    </xf>
    <xf numFmtId="0" fontId="0" fillId="6" borderId="2" xfId="0" applyFill="1" applyBorder="1" applyAlignment="1">
      <alignment horizontal="center" vertical="center"/>
    </xf>
    <xf numFmtId="0" fontId="0" fillId="23" borderId="39" xfId="0" applyFill="1" applyBorder="1" applyAlignment="1">
      <alignment horizontal="center" vertical="center" wrapText="1"/>
    </xf>
    <xf numFmtId="0" fontId="10" fillId="2" borderId="39" xfId="0" applyFont="1" applyFill="1" applyBorder="1" applyAlignment="1">
      <alignment horizontal="center" vertical="center" wrapText="1"/>
    </xf>
    <xf numFmtId="0" fontId="0" fillId="3" borderId="39" xfId="0" applyFill="1" applyBorder="1" applyAlignment="1">
      <alignment wrapText="1"/>
    </xf>
    <xf numFmtId="1" fontId="11" fillId="0" borderId="39" xfId="0" applyNumberFormat="1" applyFont="1" applyBorder="1"/>
    <xf numFmtId="0" fontId="0" fillId="22" borderId="39" xfId="0" applyFill="1" applyBorder="1"/>
    <xf numFmtId="9" fontId="0" fillId="22" borderId="39" xfId="1" applyFont="1" applyFill="1" applyBorder="1"/>
    <xf numFmtId="0" fontId="0" fillId="0" borderId="39" xfId="0" applyBorder="1"/>
    <xf numFmtId="0" fontId="0" fillId="3" borderId="39" xfId="0" applyFill="1" applyBorder="1"/>
    <xf numFmtId="0" fontId="0" fillId="23" borderId="38" xfId="0" applyFill="1" applyBorder="1" applyAlignment="1">
      <alignment horizontal="center" vertical="center" wrapText="1"/>
    </xf>
    <xf numFmtId="0" fontId="10" fillId="0" borderId="38" xfId="0" applyFont="1" applyBorder="1" applyAlignment="1">
      <alignment horizontal="center" vertical="center" wrapText="1"/>
    </xf>
    <xf numFmtId="0" fontId="10" fillId="2" borderId="38" xfId="0" applyFont="1" applyFill="1" applyBorder="1" applyAlignment="1">
      <alignment horizontal="center" vertical="center" wrapText="1"/>
    </xf>
    <xf numFmtId="0" fontId="0" fillId="3" borderId="38" xfId="0" applyFill="1" applyBorder="1" applyAlignment="1">
      <alignment wrapText="1"/>
    </xf>
    <xf numFmtId="1" fontId="11" fillId="0" borderId="38" xfId="0" applyNumberFormat="1" applyFont="1" applyBorder="1"/>
    <xf numFmtId="0" fontId="0" fillId="3" borderId="38" xfId="0" applyFill="1" applyBorder="1"/>
    <xf numFmtId="9" fontId="0" fillId="22" borderId="38" xfId="1" applyFont="1" applyFill="1" applyBorder="1"/>
    <xf numFmtId="0" fontId="0" fillId="0" borderId="38" xfId="0" applyBorder="1"/>
    <xf numFmtId="1" fontId="12" fillId="0" borderId="38" xfId="0" applyNumberFormat="1" applyFont="1" applyBorder="1"/>
    <xf numFmtId="0" fontId="76" fillId="0" borderId="46" xfId="0" applyFont="1" applyBorder="1"/>
    <xf numFmtId="0" fontId="77" fillId="0" borderId="46" xfId="0" applyFont="1" applyBorder="1"/>
    <xf numFmtId="0" fontId="77" fillId="24" borderId="46" xfId="0" applyFont="1" applyFill="1" applyBorder="1" applyAlignment="1">
      <alignment wrapText="1"/>
    </xf>
    <xf numFmtId="0" fontId="78" fillId="0" borderId="0" xfId="0" applyFont="1" applyAlignment="1">
      <alignment wrapText="1"/>
    </xf>
    <xf numFmtId="0" fontId="82" fillId="0" borderId="0" xfId="0" applyFont="1"/>
    <xf numFmtId="0" fontId="76" fillId="0" borderId="46" xfId="0" applyFont="1" applyBorder="1" applyAlignment="1">
      <alignment vertical="center" wrapText="1"/>
    </xf>
    <xf numFmtId="0" fontId="76" fillId="24" borderId="46" xfId="0" applyFont="1" applyFill="1" applyBorder="1" applyAlignment="1">
      <alignment horizontal="left" vertical="center" wrapText="1"/>
    </xf>
    <xf numFmtId="0" fontId="76" fillId="24" borderId="46" xfId="0" applyFont="1" applyFill="1" applyBorder="1" applyAlignment="1">
      <alignment vertical="center" wrapText="1"/>
    </xf>
    <xf numFmtId="0" fontId="83" fillId="24" borderId="46" xfId="0" applyFont="1" applyFill="1" applyBorder="1" applyAlignment="1">
      <alignment horizontal="left" vertical="center" wrapText="1"/>
    </xf>
    <xf numFmtId="0" fontId="85" fillId="0" borderId="46" xfId="0" applyFont="1" applyBorder="1"/>
    <xf numFmtId="0" fontId="76" fillId="0" borderId="0" xfId="0" applyFont="1"/>
    <xf numFmtId="0" fontId="1" fillId="0" borderId="1" xfId="0" applyFont="1" applyBorder="1" applyAlignment="1">
      <alignment vertical="center" wrapText="1"/>
    </xf>
    <xf numFmtId="0" fontId="1" fillId="0" borderId="1" xfId="0" applyFont="1" applyBorder="1"/>
    <xf numFmtId="0" fontId="0" fillId="22" borderId="1" xfId="0" applyFill="1" applyBorder="1" applyAlignment="1">
      <alignment horizontal="center" vertical="center" wrapText="1"/>
    </xf>
    <xf numFmtId="0" fontId="0" fillId="22" borderId="1" xfId="0" applyFill="1" applyBorder="1" applyAlignment="1">
      <alignment wrapText="1"/>
    </xf>
    <xf numFmtId="1" fontId="33" fillId="0" borderId="38" xfId="0" applyNumberFormat="1" applyFont="1" applyBorder="1" applyAlignment="1">
      <alignment horizontal="center" vertical="center"/>
    </xf>
    <xf numFmtId="0" fontId="10" fillId="0" borderId="38" xfId="0" applyFont="1" applyBorder="1" applyAlignment="1">
      <alignment horizontal="center" vertical="center"/>
    </xf>
    <xf numFmtId="0" fontId="23" fillId="0" borderId="38" xfId="0" applyFont="1" applyBorder="1" applyAlignment="1">
      <alignment horizontal="center" vertical="center" wrapText="1"/>
    </xf>
    <xf numFmtId="0" fontId="0" fillId="25" borderId="38" xfId="0" applyFill="1" applyBorder="1" applyAlignment="1">
      <alignment horizontal="center" vertical="center" wrapText="1"/>
    </xf>
    <xf numFmtId="1" fontId="11" fillId="0" borderId="43" xfId="0" applyNumberFormat="1" applyFont="1" applyBorder="1" applyAlignment="1">
      <alignment vertical="center"/>
    </xf>
    <xf numFmtId="9" fontId="0" fillId="25" borderId="43" xfId="1" applyFont="1" applyFill="1" applyBorder="1" applyAlignment="1">
      <alignment vertical="center"/>
    </xf>
    <xf numFmtId="1" fontId="20" fillId="0" borderId="43" xfId="0" applyNumberFormat="1" applyFont="1" applyBorder="1" applyAlignment="1">
      <alignment vertical="center"/>
    </xf>
    <xf numFmtId="9" fontId="0" fillId="0" borderId="38" xfId="1" applyFont="1" applyBorder="1" applyAlignment="1">
      <alignment vertical="center"/>
    </xf>
    <xf numFmtId="0" fontId="33" fillId="0" borderId="38" xfId="0" applyFont="1" applyBorder="1" applyAlignment="1">
      <alignment horizontal="center" vertical="center"/>
    </xf>
    <xf numFmtId="1" fontId="33" fillId="25" borderId="38" xfId="0" applyNumberFormat="1" applyFont="1" applyFill="1" applyBorder="1" applyAlignment="1">
      <alignment horizontal="center" vertical="center"/>
    </xf>
    <xf numFmtId="0" fontId="0" fillId="0" borderId="38" xfId="0" applyBorder="1" applyAlignment="1">
      <alignment vertical="center"/>
    </xf>
    <xf numFmtId="9" fontId="0" fillId="25" borderId="38" xfId="1" applyFont="1" applyFill="1" applyBorder="1" applyAlignment="1">
      <alignment vertical="center"/>
    </xf>
    <xf numFmtId="1" fontId="11" fillId="0" borderId="38" xfId="0" applyNumberFormat="1" applyFont="1" applyBorder="1" applyAlignment="1">
      <alignment vertical="center"/>
    </xf>
    <xf numFmtId="9" fontId="33" fillId="22" borderId="38" xfId="1" applyFont="1" applyFill="1" applyBorder="1" applyAlignment="1">
      <alignment horizontal="center" vertical="center"/>
    </xf>
    <xf numFmtId="1" fontId="1" fillId="10" borderId="0" xfId="0" applyNumberFormat="1" applyFont="1" applyFill="1" applyAlignment="1">
      <alignment horizontal="center" vertical="center"/>
    </xf>
    <xf numFmtId="0" fontId="33" fillId="25" borderId="38" xfId="0" applyFont="1" applyFill="1" applyBorder="1" applyAlignment="1">
      <alignment horizontal="center" vertical="center"/>
    </xf>
    <xf numFmtId="1" fontId="11" fillId="3" borderId="1" xfId="0" applyNumberFormat="1" applyFont="1" applyFill="1" applyBorder="1" applyAlignment="1">
      <alignment horizontal="center" vertical="center"/>
    </xf>
    <xf numFmtId="9" fontId="33" fillId="0" borderId="40" xfId="1" applyFont="1" applyFill="1" applyBorder="1" applyAlignment="1">
      <alignment horizontal="center" vertical="center"/>
    </xf>
    <xf numFmtId="0" fontId="0" fillId="26" borderId="0" xfId="0" applyFill="1"/>
    <xf numFmtId="0" fontId="88" fillId="26" borderId="0" xfId="0" applyFont="1" applyFill="1" applyAlignment="1">
      <alignment horizontal="left" vertical="center"/>
    </xf>
    <xf numFmtId="0" fontId="93" fillId="0" borderId="0" xfId="0" applyFont="1"/>
    <xf numFmtId="0" fontId="56" fillId="0" borderId="0" xfId="0" applyFont="1" applyAlignment="1">
      <alignment wrapText="1"/>
    </xf>
    <xf numFmtId="0" fontId="90" fillId="0" borderId="0" xfId="0" applyFont="1" applyAlignment="1">
      <alignment horizontal="center" vertical="center" wrapText="1"/>
    </xf>
    <xf numFmtId="1" fontId="90" fillId="0" borderId="0" xfId="0" applyNumberFormat="1" applyFont="1" applyAlignment="1">
      <alignment horizontal="center" vertical="center"/>
    </xf>
    <xf numFmtId="1" fontId="92" fillId="0" borderId="0" xfId="0" applyNumberFormat="1" applyFont="1" applyAlignment="1">
      <alignment horizontal="center" vertical="center"/>
    </xf>
    <xf numFmtId="0" fontId="1" fillId="0" borderId="0" xfId="0" applyFont="1" applyAlignment="1">
      <alignment horizontal="center" vertical="center"/>
    </xf>
    <xf numFmtId="0" fontId="94" fillId="0" borderId="0" xfId="0" applyFont="1"/>
    <xf numFmtId="0" fontId="91" fillId="0" borderId="0" xfId="0" applyFont="1" applyAlignment="1">
      <alignment horizontal="center" vertical="center"/>
    </xf>
    <xf numFmtId="0" fontId="1" fillId="0" borderId="1" xfId="0" applyFont="1" applyBorder="1" applyAlignment="1">
      <alignment horizontal="center" vertical="center" wrapText="1"/>
    </xf>
    <xf numFmtId="0" fontId="19" fillId="0" borderId="0" xfId="0" applyFont="1" applyAlignment="1">
      <alignment horizontal="left" vertical="top" wrapText="1"/>
    </xf>
    <xf numFmtId="0" fontId="77" fillId="30" borderId="46" xfId="0" applyFont="1" applyFill="1" applyBorder="1"/>
    <xf numFmtId="0" fontId="77" fillId="29" borderId="46" xfId="0" applyFont="1" applyFill="1" applyBorder="1" applyAlignment="1">
      <alignment vertical="center"/>
    </xf>
    <xf numFmtId="0" fontId="77" fillId="31" borderId="46" xfId="0" applyFont="1" applyFill="1" applyBorder="1" applyAlignment="1">
      <alignment horizontal="left" vertical="center" wrapText="1"/>
    </xf>
    <xf numFmtId="0" fontId="79" fillId="32" borderId="0" xfId="0" applyFont="1" applyFill="1"/>
    <xf numFmtId="0" fontId="81" fillId="32" borderId="0" xfId="0" applyFont="1" applyFill="1"/>
    <xf numFmtId="0" fontId="33" fillId="30" borderId="22" xfId="0" applyFont="1" applyFill="1" applyBorder="1" applyAlignment="1">
      <alignment horizontal="center" vertical="center" wrapText="1"/>
    </xf>
    <xf numFmtId="9" fontId="64" fillId="30" borderId="22" xfId="1" applyFont="1" applyFill="1" applyBorder="1" applyAlignment="1">
      <alignment horizontal="right" vertical="center" wrapText="1"/>
    </xf>
    <xf numFmtId="0" fontId="24" fillId="30" borderId="22" xfId="0" applyFont="1" applyFill="1" applyBorder="1" applyAlignment="1">
      <alignment horizontal="center" vertical="center"/>
    </xf>
    <xf numFmtId="9" fontId="64" fillId="30" borderId="22" xfId="1" applyFont="1" applyFill="1" applyBorder="1" applyAlignment="1">
      <alignment vertical="center"/>
    </xf>
    <xf numFmtId="0" fontId="24" fillId="0" borderId="48" xfId="0" applyFont="1" applyBorder="1" applyAlignment="1">
      <alignment horizontal="center" vertical="center" wrapText="1"/>
    </xf>
    <xf numFmtId="0" fontId="24" fillId="0" borderId="48" xfId="0" applyFont="1" applyBorder="1" applyAlignment="1">
      <alignment horizontal="center" vertical="center"/>
    </xf>
    <xf numFmtId="0" fontId="52" fillId="0" borderId="58" xfId="0" applyFont="1" applyBorder="1" applyAlignment="1">
      <alignment horizontal="center" vertical="center"/>
    </xf>
    <xf numFmtId="0" fontId="52" fillId="0" borderId="59" xfId="0" applyFont="1" applyBorder="1" applyAlignment="1">
      <alignment horizontal="center" vertical="center"/>
    </xf>
    <xf numFmtId="1" fontId="62" fillId="0" borderId="56" xfId="0" applyNumberFormat="1" applyFont="1" applyBorder="1"/>
    <xf numFmtId="0" fontId="62" fillId="18" borderId="57" xfId="0" applyFont="1" applyFill="1" applyBorder="1" applyAlignment="1">
      <alignment horizontal="center" vertical="center"/>
    </xf>
    <xf numFmtId="1" fontId="62" fillId="18" borderId="57" xfId="0" applyNumberFormat="1" applyFont="1" applyFill="1" applyBorder="1" applyAlignment="1">
      <alignment horizontal="center" vertical="center"/>
    </xf>
    <xf numFmtId="164" fontId="63" fillId="18" borderId="57" xfId="1" applyNumberFormat="1" applyFont="1" applyFill="1" applyBorder="1" applyAlignment="1">
      <alignment horizontal="center" vertical="center"/>
    </xf>
    <xf numFmtId="0" fontId="62" fillId="30" borderId="57" xfId="0" applyFont="1" applyFill="1" applyBorder="1" applyAlignment="1">
      <alignment horizontal="center" vertical="center"/>
    </xf>
    <xf numFmtId="1" fontId="62" fillId="30" borderId="57" xfId="0" applyNumberFormat="1" applyFont="1" applyFill="1" applyBorder="1" applyAlignment="1">
      <alignment horizontal="center" vertical="center"/>
    </xf>
    <xf numFmtId="164" fontId="63" fillId="30" borderId="57" xfId="1" applyNumberFormat="1" applyFont="1" applyFill="1" applyBorder="1" applyAlignment="1">
      <alignment horizontal="center" vertical="center"/>
    </xf>
    <xf numFmtId="164" fontId="55" fillId="30" borderId="26" xfId="1" applyNumberFormat="1" applyFont="1" applyFill="1" applyBorder="1" applyAlignment="1">
      <alignment horizontal="center" vertical="center"/>
    </xf>
    <xf numFmtId="0" fontId="33" fillId="0" borderId="32"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43" xfId="0" applyFont="1" applyBorder="1" applyAlignment="1">
      <alignment horizontal="center" vertical="center" wrapText="1"/>
    </xf>
    <xf numFmtId="0" fontId="62" fillId="18" borderId="57" xfId="0" applyFont="1" applyFill="1" applyBorder="1" applyAlignment="1">
      <alignment vertical="center" wrapText="1"/>
    </xf>
    <xf numFmtId="0" fontId="63" fillId="18" borderId="57" xfId="0" applyFont="1" applyFill="1" applyBorder="1" applyAlignment="1">
      <alignment vertical="center"/>
    </xf>
    <xf numFmtId="9" fontId="63" fillId="18" borderId="57" xfId="1" applyFont="1" applyFill="1" applyBorder="1" applyAlignment="1">
      <alignment horizontal="center" vertical="center"/>
    </xf>
    <xf numFmtId="0" fontId="62" fillId="30" borderId="57" xfId="0" applyFont="1" applyFill="1" applyBorder="1" applyAlignment="1">
      <alignment vertical="center"/>
    </xf>
    <xf numFmtId="0" fontId="63" fillId="30" borderId="57" xfId="0" applyFont="1" applyFill="1" applyBorder="1" applyAlignment="1">
      <alignment vertical="center"/>
    </xf>
    <xf numFmtId="9" fontId="63" fillId="30" borderId="57" xfId="1" applyFont="1" applyFill="1" applyBorder="1" applyAlignment="1">
      <alignment horizontal="center" vertical="center"/>
    </xf>
    <xf numFmtId="0" fontId="55" fillId="30" borderId="57" xfId="0" applyFont="1" applyFill="1" applyBorder="1" applyAlignment="1">
      <alignment vertical="center"/>
    </xf>
    <xf numFmtId="9" fontId="55" fillId="30" borderId="57" xfId="1" applyFont="1" applyFill="1" applyBorder="1" applyAlignment="1">
      <alignment horizontal="center" vertical="center"/>
    </xf>
    <xf numFmtId="0" fontId="63" fillId="30" borderId="64" xfId="0" applyFont="1" applyFill="1" applyBorder="1" applyAlignment="1">
      <alignment vertical="center"/>
    </xf>
    <xf numFmtId="9" fontId="63" fillId="30" borderId="64" xfId="1" applyFont="1" applyFill="1" applyBorder="1" applyAlignment="1">
      <alignment horizontal="center" vertical="center"/>
    </xf>
    <xf numFmtId="1" fontId="62" fillId="30" borderId="63" xfId="0" applyNumberFormat="1" applyFont="1" applyFill="1" applyBorder="1" applyAlignment="1">
      <alignment horizontal="center" vertical="center"/>
    </xf>
    <xf numFmtId="164" fontId="55" fillId="18" borderId="57" xfId="1" applyNumberFormat="1" applyFont="1" applyFill="1" applyBorder="1" applyAlignment="1">
      <alignment horizontal="center" vertical="center"/>
    </xf>
    <xf numFmtId="1" fontId="62" fillId="18" borderId="65" xfId="0" applyNumberFormat="1" applyFont="1" applyFill="1" applyBorder="1" applyAlignment="1">
      <alignment horizontal="center" vertical="center"/>
    </xf>
    <xf numFmtId="0" fontId="24" fillId="18" borderId="57" xfId="0" applyFont="1" applyFill="1" applyBorder="1" applyAlignment="1">
      <alignment horizontal="left" vertical="center" wrapText="1"/>
    </xf>
    <xf numFmtId="0" fontId="64" fillId="18" borderId="57" xfId="0" applyFont="1" applyFill="1" applyBorder="1" applyAlignment="1">
      <alignment horizontal="left" vertical="center"/>
    </xf>
    <xf numFmtId="0" fontId="24" fillId="30" borderId="57" xfId="0" applyFont="1" applyFill="1" applyBorder="1" applyAlignment="1">
      <alignment horizontal="left" vertical="center"/>
    </xf>
    <xf numFmtId="0" fontId="64" fillId="30" borderId="57" xfId="0" applyFont="1" applyFill="1" applyBorder="1" applyAlignment="1">
      <alignment horizontal="left" vertical="center"/>
    </xf>
    <xf numFmtId="0" fontId="33" fillId="18" borderId="57" xfId="0" applyFont="1" applyFill="1" applyBorder="1" applyAlignment="1">
      <alignment horizontal="left" vertical="center" wrapText="1"/>
    </xf>
    <xf numFmtId="0" fontId="62" fillId="18" borderId="65" xfId="0" applyFont="1" applyFill="1" applyBorder="1" applyAlignment="1">
      <alignment vertical="center" wrapText="1"/>
    </xf>
    <xf numFmtId="0" fontId="60" fillId="30" borderId="23" xfId="0" applyFont="1" applyFill="1" applyBorder="1" applyAlignment="1">
      <alignment horizontal="center" vertical="center" wrapText="1"/>
    </xf>
    <xf numFmtId="0" fontId="55" fillId="0" borderId="25" xfId="0" applyFont="1" applyBorder="1" applyAlignment="1">
      <alignment horizontal="center" wrapText="1"/>
    </xf>
    <xf numFmtId="9" fontId="63" fillId="30" borderId="57" xfId="1" applyFont="1" applyFill="1" applyBorder="1" applyAlignment="1">
      <alignment horizontal="center" wrapText="1"/>
    </xf>
    <xf numFmtId="0" fontId="55" fillId="0" borderId="68" xfId="0" applyFont="1" applyBorder="1" applyAlignment="1">
      <alignment horizontal="center" wrapText="1"/>
    </xf>
    <xf numFmtId="0" fontId="55" fillId="0" borderId="67" xfId="0" applyFont="1" applyBorder="1" applyAlignment="1">
      <alignment horizontal="center"/>
    </xf>
    <xf numFmtId="0" fontId="55" fillId="0" borderId="69" xfId="0" applyFont="1" applyBorder="1" applyAlignment="1">
      <alignment horizontal="center"/>
    </xf>
    <xf numFmtId="9" fontId="63" fillId="18" borderId="57" xfId="1" applyFont="1" applyFill="1" applyBorder="1" applyAlignment="1">
      <alignment horizontal="center" wrapText="1"/>
    </xf>
    <xf numFmtId="0" fontId="55" fillId="0" borderId="70" xfId="0" applyFont="1" applyBorder="1" applyAlignment="1">
      <alignment horizontal="center"/>
    </xf>
    <xf numFmtId="0" fontId="33" fillId="3" borderId="22" xfId="0" applyFont="1" applyFill="1" applyBorder="1" applyAlignment="1">
      <alignment horizontal="center" vertical="center" wrapText="1"/>
    </xf>
    <xf numFmtId="0" fontId="24" fillId="30" borderId="52" xfId="0" applyFont="1" applyFill="1" applyBorder="1" applyAlignment="1">
      <alignment horizontal="center" vertical="center"/>
    </xf>
    <xf numFmtId="9" fontId="64" fillId="30" borderId="48" xfId="1" applyFont="1" applyFill="1" applyBorder="1" applyAlignment="1">
      <alignment vertical="center"/>
    </xf>
    <xf numFmtId="164" fontId="64" fillId="0" borderId="57" xfId="1" applyNumberFormat="1" applyFont="1" applyBorder="1" applyAlignment="1">
      <alignment horizontal="center" vertical="center"/>
    </xf>
    <xf numFmtId="0" fontId="24" fillId="18" borderId="72" xfId="0" applyFont="1" applyFill="1" applyBorder="1" applyAlignment="1">
      <alignment horizontal="center" vertical="center"/>
    </xf>
    <xf numFmtId="0" fontId="62" fillId="0" borderId="71" xfId="0" applyFont="1" applyBorder="1" applyAlignment="1">
      <alignment horizontal="center" vertical="center"/>
    </xf>
    <xf numFmtId="9" fontId="64" fillId="18" borderId="48" xfId="1" applyFont="1" applyFill="1" applyBorder="1" applyAlignment="1">
      <alignment vertical="center"/>
    </xf>
    <xf numFmtId="1" fontId="55" fillId="0" borderId="67" xfId="0" applyNumberFormat="1" applyFont="1" applyBorder="1" applyAlignment="1">
      <alignment horizontal="center" vertical="center"/>
    </xf>
    <xf numFmtId="9" fontId="55" fillId="0" borderId="67" xfId="1" applyFont="1" applyFill="1" applyBorder="1" applyAlignment="1">
      <alignment horizontal="center" vertical="center"/>
    </xf>
    <xf numFmtId="0" fontId="55" fillId="0" borderId="32" xfId="0" applyFont="1" applyBorder="1" applyAlignment="1">
      <alignment horizontal="center" vertical="center" wrapText="1"/>
    </xf>
    <xf numFmtId="1" fontId="55" fillId="0" borderId="68" xfId="0" applyNumberFormat="1" applyFont="1" applyBorder="1" applyAlignment="1">
      <alignment horizontal="center" vertical="center"/>
    </xf>
    <xf numFmtId="9" fontId="55" fillId="0" borderId="68" xfId="1" applyFont="1" applyFill="1" applyBorder="1" applyAlignment="1">
      <alignment horizontal="center" vertical="center"/>
    </xf>
    <xf numFmtId="0" fontId="0" fillId="18" borderId="6" xfId="0" applyFill="1" applyBorder="1" applyAlignment="1">
      <alignment horizontal="center" vertical="center"/>
    </xf>
    <xf numFmtId="0" fontId="0" fillId="18" borderId="6" xfId="0" applyFill="1" applyBorder="1"/>
    <xf numFmtId="0" fontId="0" fillId="30" borderId="1" xfId="0" applyFill="1" applyBorder="1" applyAlignment="1">
      <alignment horizontal="center" vertical="center" wrapText="1"/>
    </xf>
    <xf numFmtId="0" fontId="0" fillId="0" borderId="6" xfId="0" applyBorder="1" applyAlignment="1">
      <alignment horizontal="center" vertical="center" wrapText="1"/>
    </xf>
    <xf numFmtId="9" fontId="0" fillId="30" borderId="1" xfId="1" applyFont="1" applyFill="1" applyBorder="1" applyAlignment="1">
      <alignment horizontal="center" vertical="top" wrapText="1"/>
    </xf>
    <xf numFmtId="0" fontId="0" fillId="0" borderId="6" xfId="0" applyBorder="1" applyAlignment="1">
      <alignment vertical="top" wrapText="1"/>
    </xf>
    <xf numFmtId="9" fontId="0" fillId="30" borderId="1" xfId="1" applyFont="1" applyFill="1" applyBorder="1" applyAlignment="1">
      <alignment horizontal="center" vertical="center" wrapText="1"/>
    </xf>
    <xf numFmtId="9" fontId="0" fillId="18" borderId="1" xfId="1" applyFont="1" applyFill="1" applyBorder="1" applyAlignment="1">
      <alignment horizontal="center" vertical="center" wrapText="1"/>
    </xf>
    <xf numFmtId="0" fontId="0" fillId="30" borderId="38" xfId="0" applyFill="1" applyBorder="1"/>
    <xf numFmtId="9" fontId="33" fillId="30" borderId="38" xfId="1" applyFont="1" applyFill="1" applyBorder="1"/>
    <xf numFmtId="0" fontId="0" fillId="30" borderId="43" xfId="0" applyFill="1" applyBorder="1"/>
    <xf numFmtId="9" fontId="33" fillId="30" borderId="43" xfId="1" applyFont="1" applyFill="1" applyBorder="1"/>
    <xf numFmtId="1" fontId="33" fillId="3" borderId="1" xfId="0" applyNumberFormat="1" applyFont="1" applyFill="1" applyBorder="1"/>
    <xf numFmtId="9" fontId="33" fillId="0" borderId="1" xfId="1" applyFont="1" applyFill="1" applyBorder="1"/>
    <xf numFmtId="1" fontId="33" fillId="30" borderId="1" xfId="0" applyNumberFormat="1" applyFont="1" applyFill="1" applyBorder="1"/>
    <xf numFmtId="1" fontId="5" fillId="0" borderId="80" xfId="0" applyNumberFormat="1" applyFont="1" applyBorder="1" applyAlignment="1">
      <alignment horizontal="center" vertical="center"/>
    </xf>
    <xf numFmtId="9" fontId="33" fillId="18" borderId="1" xfId="1" applyFont="1" applyFill="1" applyBorder="1"/>
    <xf numFmtId="1" fontId="5" fillId="0" borderId="81" xfId="0" applyNumberFormat="1" applyFont="1" applyBorder="1" applyAlignment="1">
      <alignment horizontal="center" vertical="center"/>
    </xf>
    <xf numFmtId="1" fontId="0" fillId="0" borderId="44" xfId="0" applyNumberFormat="1" applyBorder="1"/>
    <xf numFmtId="9" fontId="33" fillId="30" borderId="1" xfId="1" applyFont="1" applyFill="1" applyBorder="1"/>
    <xf numFmtId="9" fontId="18" fillId="22" borderId="38" xfId="1" applyFont="1" applyFill="1" applyBorder="1"/>
    <xf numFmtId="9" fontId="0" fillId="30" borderId="38" xfId="1" applyFont="1" applyFill="1" applyBorder="1"/>
    <xf numFmtId="9" fontId="18" fillId="30" borderId="38" xfId="1" applyFont="1" applyFill="1" applyBorder="1"/>
    <xf numFmtId="0" fontId="0" fillId="30" borderId="39" xfId="0" applyFill="1" applyBorder="1"/>
    <xf numFmtId="9" fontId="0" fillId="30" borderId="39" xfId="1" applyFont="1" applyFill="1" applyBorder="1"/>
    <xf numFmtId="1" fontId="11" fillId="0" borderId="0" xfId="0" applyNumberFormat="1" applyFont="1" applyAlignment="1">
      <alignment horizontal="center"/>
    </xf>
    <xf numFmtId="1" fontId="11" fillId="0" borderId="93" xfId="0" applyNumberFormat="1" applyFont="1" applyBorder="1"/>
    <xf numFmtId="1" fontId="11" fillId="0" borderId="0" xfId="0" applyNumberFormat="1" applyFont="1"/>
    <xf numFmtId="9" fontId="18" fillId="22" borderId="39" xfId="1" applyFont="1" applyFill="1" applyBorder="1"/>
    <xf numFmtId="9" fontId="18" fillId="30" borderId="39" xfId="1" applyFont="1" applyFill="1" applyBorder="1"/>
    <xf numFmtId="1" fontId="12" fillId="0" borderId="39" xfId="0" applyNumberFormat="1" applyFont="1" applyBorder="1" applyAlignment="1">
      <alignment horizontal="center" vertical="center"/>
    </xf>
    <xf numFmtId="0" fontId="0" fillId="30" borderId="39" xfId="0" applyFill="1" applyBorder="1" applyAlignment="1">
      <alignment horizontal="center" vertical="center"/>
    </xf>
    <xf numFmtId="167" fontId="0" fillId="30" borderId="39" xfId="0" applyNumberFormat="1" applyFill="1" applyBorder="1" applyAlignment="1">
      <alignment horizontal="center" vertical="center"/>
    </xf>
    <xf numFmtId="167" fontId="0" fillId="30" borderId="41" xfId="0" applyNumberFormat="1" applyFill="1" applyBorder="1" applyAlignment="1">
      <alignment horizontal="center" vertical="center"/>
    </xf>
    <xf numFmtId="0" fontId="0" fillId="0" borderId="41" xfId="0" applyBorder="1" applyAlignment="1">
      <alignment horizontal="center" vertical="center" wrapText="1"/>
    </xf>
    <xf numFmtId="0" fontId="91" fillId="0" borderId="1" xfId="0" applyFont="1" applyBorder="1" applyAlignment="1">
      <alignment horizontal="center" vertical="center" wrapText="1"/>
    </xf>
    <xf numFmtId="0" fontId="91" fillId="30" borderId="1" xfId="0" applyFont="1" applyFill="1" applyBorder="1" applyAlignment="1">
      <alignment horizontal="center"/>
    </xf>
    <xf numFmtId="3" fontId="98" fillId="30" borderId="1" xfId="0" applyNumberFormat="1" applyFont="1" applyFill="1" applyBorder="1" applyAlignment="1">
      <alignment horizontal="center" vertical="center"/>
    </xf>
    <xf numFmtId="165" fontId="98" fillId="30" borderId="1" xfId="0" quotePrefix="1" applyNumberFormat="1" applyFont="1" applyFill="1" applyBorder="1" applyAlignment="1">
      <alignment horizontal="center" vertical="center"/>
    </xf>
    <xf numFmtId="4" fontId="98" fillId="30" borderId="1" xfId="0" applyNumberFormat="1" applyFont="1" applyFill="1" applyBorder="1" applyAlignment="1">
      <alignment horizontal="center" vertical="center"/>
    </xf>
    <xf numFmtId="0" fontId="91" fillId="0" borderId="1" xfId="0" applyFont="1" applyBorder="1" applyAlignment="1">
      <alignment horizontal="center" vertical="center"/>
    </xf>
    <xf numFmtId="0" fontId="98" fillId="0" borderId="1" xfId="5" applyFont="1" applyBorder="1" applyAlignment="1">
      <alignment horizontal="center" vertical="center"/>
    </xf>
    <xf numFmtId="0" fontId="98" fillId="0" borderId="1" xfId="6" applyFont="1" applyBorder="1" applyAlignment="1">
      <alignment horizontal="center" vertical="center"/>
    </xf>
    <xf numFmtId="0" fontId="91" fillId="18" borderId="1" xfId="0" applyFont="1" applyFill="1" applyBorder="1" applyAlignment="1">
      <alignment horizontal="center"/>
    </xf>
    <xf numFmtId="3" fontId="98" fillId="18" borderId="1" xfId="0" applyNumberFormat="1" applyFont="1" applyFill="1" applyBorder="1" applyAlignment="1">
      <alignment horizontal="center" vertical="center"/>
    </xf>
    <xf numFmtId="165" fontId="98" fillId="18" borderId="1" xfId="0" applyNumberFormat="1" applyFont="1" applyFill="1" applyBorder="1" applyAlignment="1">
      <alignment horizontal="center" vertical="center"/>
    </xf>
    <xf numFmtId="4" fontId="98" fillId="18" borderId="1" xfId="0" applyNumberFormat="1" applyFont="1" applyFill="1" applyBorder="1" applyAlignment="1">
      <alignment horizontal="center" vertical="center"/>
    </xf>
    <xf numFmtId="165" fontId="98" fillId="18" borderId="1" xfId="0" quotePrefix="1" applyNumberFormat="1" applyFont="1" applyFill="1" applyBorder="1" applyAlignment="1">
      <alignment horizontal="center" vertical="center"/>
    </xf>
    <xf numFmtId="1" fontId="11" fillId="0" borderId="83" xfId="0" applyNumberFormat="1" applyFont="1" applyBorder="1" applyAlignment="1">
      <alignment vertical="center"/>
    </xf>
    <xf numFmtId="0" fontId="0" fillId="0" borderId="74" xfId="0" applyBorder="1" applyAlignment="1">
      <alignment vertical="center"/>
    </xf>
    <xf numFmtId="0" fontId="10" fillId="0" borderId="43" xfId="0" applyFont="1" applyBorder="1" applyAlignment="1">
      <alignment horizontal="center" vertical="center" wrapText="1"/>
    </xf>
    <xf numFmtId="0" fontId="89" fillId="18" borderId="1" xfId="0" applyFont="1" applyFill="1" applyBorder="1" applyAlignment="1">
      <alignment horizontal="left" vertical="center" wrapText="1" indent="1"/>
    </xf>
    <xf numFmtId="0" fontId="1" fillId="10" borderId="1" xfId="0" applyFont="1" applyFill="1" applyBorder="1" applyAlignment="1">
      <alignment horizontal="left" vertical="center" wrapText="1" indent="1"/>
    </xf>
    <xf numFmtId="0" fontId="89" fillId="30" borderId="1" xfId="0" applyFont="1" applyFill="1" applyBorder="1" applyAlignment="1">
      <alignment horizontal="left" vertical="center" indent="1"/>
    </xf>
    <xf numFmtId="1" fontId="11" fillId="30" borderId="1" xfId="0" applyNumberFormat="1" applyFont="1" applyFill="1" applyBorder="1" applyAlignment="1">
      <alignment horizontal="center" vertical="center"/>
    </xf>
    <xf numFmtId="1" fontId="33" fillId="3" borderId="74" xfId="0" applyNumberFormat="1" applyFont="1" applyFill="1" applyBorder="1" applyAlignment="1">
      <alignment horizontal="center" vertical="center"/>
    </xf>
    <xf numFmtId="0" fontId="0" fillId="30" borderId="1" xfId="0" applyFill="1" applyBorder="1" applyAlignment="1">
      <alignment wrapText="1"/>
    </xf>
    <xf numFmtId="9" fontId="33" fillId="30" borderId="38" xfId="1" applyFont="1" applyFill="1" applyBorder="1" applyAlignment="1">
      <alignment horizontal="center" vertical="center"/>
    </xf>
    <xf numFmtId="1" fontId="33" fillId="30" borderId="74" xfId="0" applyNumberFormat="1" applyFont="1" applyFill="1" applyBorder="1" applyAlignment="1">
      <alignment horizontal="center" vertical="center"/>
    </xf>
    <xf numFmtId="1" fontId="24" fillId="21" borderId="38" xfId="0" applyNumberFormat="1" applyFont="1" applyFill="1" applyBorder="1" applyAlignment="1">
      <alignment horizontal="center" vertical="center"/>
    </xf>
    <xf numFmtId="1" fontId="12" fillId="21" borderId="1" xfId="0" applyNumberFormat="1" applyFont="1" applyFill="1" applyBorder="1" applyAlignment="1">
      <alignment horizontal="center" vertical="center"/>
    </xf>
    <xf numFmtId="1" fontId="55" fillId="30" borderId="23" xfId="0" applyNumberFormat="1" applyFont="1" applyFill="1" applyBorder="1" applyAlignment="1">
      <alignment horizontal="center"/>
    </xf>
    <xf numFmtId="0" fontId="55" fillId="30" borderId="23" xfId="0" applyFont="1" applyFill="1" applyBorder="1" applyAlignment="1">
      <alignment horizontal="center"/>
    </xf>
    <xf numFmtId="1" fontId="62" fillId="21" borderId="23" xfId="0" applyNumberFormat="1" applyFont="1" applyFill="1" applyBorder="1" applyAlignment="1">
      <alignment horizontal="center"/>
    </xf>
    <xf numFmtId="1" fontId="55" fillId="21" borderId="23" xfId="0" applyNumberFormat="1" applyFont="1" applyFill="1" applyBorder="1" applyAlignment="1">
      <alignment horizontal="center"/>
    </xf>
    <xf numFmtId="0" fontId="55" fillId="21" borderId="23" xfId="0" applyFont="1" applyFill="1" applyBorder="1" applyAlignment="1">
      <alignment horizontal="center"/>
    </xf>
    <xf numFmtId="0" fontId="55" fillId="18" borderId="23" xfId="0" applyFont="1" applyFill="1" applyBorder="1" applyAlignment="1">
      <alignment horizontal="center"/>
    </xf>
    <xf numFmtId="1" fontId="55" fillId="18" borderId="33" xfId="0" applyNumberFormat="1" applyFont="1" applyFill="1" applyBorder="1" applyAlignment="1">
      <alignment horizontal="center"/>
    </xf>
    <xf numFmtId="1" fontId="55" fillId="18" borderId="23" xfId="0" applyNumberFormat="1" applyFont="1" applyFill="1" applyBorder="1" applyAlignment="1">
      <alignment horizontal="center"/>
    </xf>
    <xf numFmtId="1" fontId="55" fillId="0" borderId="97" xfId="0" applyNumberFormat="1" applyFont="1" applyBorder="1" applyAlignment="1">
      <alignment horizontal="center" vertical="center"/>
    </xf>
    <xf numFmtId="9" fontId="55" fillId="0" borderId="97" xfId="1" applyFont="1" applyFill="1" applyBorder="1" applyAlignment="1">
      <alignment horizontal="center" vertical="center"/>
    </xf>
    <xf numFmtId="0" fontId="24" fillId="18" borderId="1" xfId="0" applyFont="1" applyFill="1" applyBorder="1" applyAlignment="1">
      <alignment horizontal="left" vertical="center" wrapText="1"/>
    </xf>
    <xf numFmtId="1" fontId="62" fillId="18" borderId="1" xfId="0" applyNumberFormat="1" applyFont="1" applyFill="1" applyBorder="1" applyAlignment="1">
      <alignment horizontal="center" vertical="center"/>
    </xf>
    <xf numFmtId="0" fontId="64" fillId="18" borderId="1" xfId="0" applyFont="1" applyFill="1" applyBorder="1" applyAlignment="1">
      <alignment horizontal="left" vertical="center"/>
    </xf>
    <xf numFmtId="9" fontId="63" fillId="18" borderId="1" xfId="1" applyFont="1" applyFill="1" applyBorder="1" applyAlignment="1">
      <alignment horizontal="center" vertical="center"/>
    </xf>
    <xf numFmtId="0" fontId="24" fillId="30" borderId="1" xfId="0" applyFont="1" applyFill="1" applyBorder="1" applyAlignment="1">
      <alignment horizontal="left" vertical="center"/>
    </xf>
    <xf numFmtId="0" fontId="62" fillId="30" borderId="1" xfId="0" applyFont="1" applyFill="1" applyBorder="1" applyAlignment="1">
      <alignment horizontal="center" vertical="center"/>
    </xf>
    <xf numFmtId="1" fontId="62" fillId="30" borderId="1" xfId="0" applyNumberFormat="1" applyFont="1" applyFill="1" applyBorder="1" applyAlignment="1">
      <alignment horizontal="center" vertical="center"/>
    </xf>
    <xf numFmtId="0" fontId="64" fillId="30" borderId="1" xfId="0" applyFont="1" applyFill="1" applyBorder="1" applyAlignment="1">
      <alignment horizontal="left" vertical="center"/>
    </xf>
    <xf numFmtId="9" fontId="63" fillId="30" borderId="1" xfId="1" applyFont="1" applyFill="1" applyBorder="1" applyAlignment="1">
      <alignment horizontal="center" vertical="center"/>
    </xf>
    <xf numFmtId="0" fontId="33" fillId="18" borderId="1" xfId="0" applyFont="1" applyFill="1" applyBorder="1" applyAlignment="1">
      <alignment horizontal="left" vertical="center" wrapText="1"/>
    </xf>
    <xf numFmtId="0" fontId="62" fillId="18" borderId="1" xfId="0" applyFont="1" applyFill="1" applyBorder="1" applyAlignment="1">
      <alignment horizontal="center" vertical="center"/>
    </xf>
    <xf numFmtId="0" fontId="0" fillId="30" borderId="0" xfId="0" applyFill="1"/>
    <xf numFmtId="0" fontId="0" fillId="30" borderId="6" xfId="0" applyFill="1" applyBorder="1" applyAlignment="1">
      <alignment vertical="top" wrapText="1"/>
    </xf>
    <xf numFmtId="1" fontId="24" fillId="21" borderId="49" xfId="0" applyNumberFormat="1" applyFont="1" applyFill="1" applyBorder="1"/>
    <xf numFmtId="0" fontId="1" fillId="18" borderId="1" xfId="0" applyFont="1" applyFill="1" applyBorder="1" applyAlignment="1">
      <alignment horizontal="center" vertical="center"/>
    </xf>
    <xf numFmtId="0" fontId="1" fillId="30" borderId="1" xfId="0" applyFont="1" applyFill="1" applyBorder="1" applyAlignment="1">
      <alignment horizontal="center" vertical="center"/>
    </xf>
    <xf numFmtId="0" fontId="0" fillId="0" borderId="101" xfId="0" applyBorder="1"/>
    <xf numFmtId="9" fontId="0" fillId="30" borderId="6" xfId="1" applyFont="1" applyFill="1" applyBorder="1" applyAlignment="1">
      <alignment horizontal="center" vertical="top" wrapText="1"/>
    </xf>
    <xf numFmtId="0" fontId="3" fillId="0" borderId="8" xfId="0" applyFont="1" applyBorder="1" applyAlignment="1">
      <alignment horizontal="center" vertical="center" wrapText="1"/>
    </xf>
    <xf numFmtId="0" fontId="0" fillId="0" borderId="8" xfId="0" applyBorder="1" applyAlignment="1">
      <alignment vertical="top" wrapText="1"/>
    </xf>
    <xf numFmtId="0" fontId="1" fillId="13" borderId="0" xfId="0" applyFont="1" applyFill="1" applyAlignment="1">
      <alignment horizontal="center" vertical="center" wrapText="1"/>
    </xf>
    <xf numFmtId="0" fontId="0" fillId="13" borderId="0" xfId="0" applyFill="1"/>
    <xf numFmtId="0" fontId="5" fillId="0" borderId="98" xfId="0" applyFont="1" applyBorder="1"/>
    <xf numFmtId="1" fontId="92" fillId="20" borderId="6" xfId="0" applyNumberFormat="1" applyFont="1" applyFill="1" applyBorder="1" applyAlignment="1">
      <alignment horizontal="center" vertical="center"/>
    </xf>
    <xf numFmtId="1" fontId="90" fillId="18" borderId="1" xfId="0" applyNumberFormat="1" applyFont="1" applyFill="1" applyBorder="1" applyAlignment="1">
      <alignment horizontal="center" vertical="center"/>
    </xf>
    <xf numFmtId="1" fontId="90" fillId="30" borderId="4" xfId="0" applyNumberFormat="1" applyFont="1" applyFill="1" applyBorder="1" applyAlignment="1">
      <alignment horizontal="center" vertical="center"/>
    </xf>
    <xf numFmtId="1" fontId="90" fillId="30" borderId="1" xfId="0" applyNumberFormat="1" applyFont="1" applyFill="1" applyBorder="1" applyAlignment="1">
      <alignment horizontal="center" vertical="center"/>
    </xf>
    <xf numFmtId="1" fontId="92" fillId="0" borderId="1" xfId="0" applyNumberFormat="1" applyFont="1" applyBorder="1" applyAlignment="1">
      <alignment horizontal="center" vertical="center"/>
    </xf>
    <xf numFmtId="1" fontId="90" fillId="30" borderId="84" xfId="0" applyNumberFormat="1" applyFont="1" applyFill="1" applyBorder="1" applyAlignment="1">
      <alignment horizontal="center" vertical="center"/>
    </xf>
    <xf numFmtId="1" fontId="90" fillId="18" borderId="3" xfId="0" applyNumberFormat="1" applyFont="1" applyFill="1" applyBorder="1" applyAlignment="1">
      <alignment horizontal="center" vertical="center"/>
    </xf>
    <xf numFmtId="1" fontId="92" fillId="19" borderId="1" xfId="0" applyNumberFormat="1" applyFont="1" applyFill="1" applyBorder="1" applyAlignment="1">
      <alignment horizontal="center" vertical="center"/>
    </xf>
    <xf numFmtId="0" fontId="1" fillId="19" borderId="1" xfId="0" applyFont="1" applyFill="1" applyBorder="1" applyAlignment="1">
      <alignment horizontal="center" vertical="center"/>
    </xf>
    <xf numFmtId="1" fontId="92" fillId="19" borderId="0" xfId="0" applyNumberFormat="1" applyFont="1" applyFill="1" applyAlignment="1">
      <alignment horizontal="center" vertical="center"/>
    </xf>
    <xf numFmtId="1" fontId="92" fillId="21" borderId="1" xfId="0" applyNumberFormat="1" applyFont="1" applyFill="1" applyBorder="1" applyAlignment="1">
      <alignment horizontal="center" vertical="center"/>
    </xf>
    <xf numFmtId="0" fontId="62" fillId="0" borderId="32" xfId="0" applyFont="1" applyBorder="1" applyAlignment="1">
      <alignment horizontal="center" vertical="center" wrapText="1"/>
    </xf>
    <xf numFmtId="0" fontId="24" fillId="0" borderId="52" xfId="0" applyFont="1" applyBorder="1" applyAlignment="1">
      <alignment horizontal="center" vertical="center" wrapText="1"/>
    </xf>
    <xf numFmtId="1" fontId="62" fillId="18" borderId="57" xfId="0" applyNumberFormat="1" applyFont="1" applyFill="1" applyBorder="1" applyAlignment="1">
      <alignment horizontal="center" vertical="center"/>
    </xf>
    <xf numFmtId="1" fontId="62" fillId="30" borderId="57" xfId="0" applyNumberFormat="1" applyFont="1" applyFill="1" applyBorder="1" applyAlignment="1">
      <alignment horizontal="center" vertical="center"/>
    </xf>
    <xf numFmtId="1" fontId="62" fillId="30" borderId="64" xfId="0" applyNumberFormat="1" applyFont="1" applyFill="1" applyBorder="1" applyAlignment="1">
      <alignment horizontal="center" vertical="center"/>
    </xf>
    <xf numFmtId="1" fontId="62" fillId="18" borderId="65" xfId="0" applyNumberFormat="1" applyFont="1" applyFill="1" applyBorder="1" applyAlignment="1">
      <alignment horizontal="center" vertical="center"/>
    </xf>
    <xf numFmtId="0" fontId="55" fillId="30" borderId="62" xfId="0" applyFont="1" applyFill="1" applyBorder="1" applyAlignment="1">
      <alignment horizontal="center" vertical="center"/>
    </xf>
    <xf numFmtId="0" fontId="55" fillId="30" borderId="28" xfId="0" applyFont="1" applyFill="1" applyBorder="1" applyAlignment="1">
      <alignment horizontal="center" vertical="center"/>
    </xf>
    <xf numFmtId="0" fontId="55" fillId="18" borderId="57" xfId="0" applyFont="1" applyFill="1" applyBorder="1" applyAlignment="1">
      <alignment horizontal="center" vertical="center"/>
    </xf>
    <xf numFmtId="0" fontId="62" fillId="0" borderId="66" xfId="0" applyFont="1" applyBorder="1" applyAlignment="1">
      <alignment horizontal="center" vertical="center" wrapText="1"/>
    </xf>
    <xf numFmtId="0" fontId="62" fillId="0" borderId="25" xfId="0" applyFont="1" applyBorder="1" applyAlignment="1">
      <alignment horizontal="center" vertical="center" wrapText="1"/>
    </xf>
    <xf numFmtId="0" fontId="62" fillId="0" borderId="61" xfId="0" applyFont="1" applyBorder="1" applyAlignment="1">
      <alignment horizontal="center" vertical="center" wrapText="1"/>
    </xf>
    <xf numFmtId="0" fontId="24" fillId="0" borderId="117" xfId="0" applyFont="1" applyBorder="1" applyAlignment="1">
      <alignment horizontal="center" vertical="center" wrapText="1"/>
    </xf>
    <xf numFmtId="0" fontId="24" fillId="0" borderId="118" xfId="0" applyFont="1" applyBorder="1" applyAlignment="1">
      <alignment horizontal="center" vertical="center" wrapText="1"/>
    </xf>
    <xf numFmtId="0" fontId="24" fillId="0" borderId="119"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51" xfId="0" applyFont="1" applyBorder="1" applyAlignment="1">
      <alignment horizontal="center" vertical="center" wrapText="1"/>
    </xf>
    <xf numFmtId="0" fontId="68" fillId="0" borderId="0" xfId="0" applyFont="1" applyAlignment="1">
      <alignment horizontal="center" vertical="center" wrapText="1"/>
    </xf>
    <xf numFmtId="0" fontId="69" fillId="0" borderId="0" xfId="0" applyFont="1" applyAlignment="1">
      <alignment horizontal="center" vertical="center" wrapText="1"/>
    </xf>
    <xf numFmtId="0" fontId="16" fillId="0" borderId="0" xfId="0" applyFont="1" applyAlignment="1">
      <alignment horizontal="left" vertical="top" wrapText="1"/>
    </xf>
    <xf numFmtId="0" fontId="4" fillId="0" borderId="0" xfId="0" applyFont="1" applyAlignment="1">
      <alignment horizontal="left" vertical="top" wrapText="1"/>
    </xf>
    <xf numFmtId="0" fontId="62" fillId="0" borderId="23" xfId="0" applyFont="1" applyBorder="1" applyAlignment="1">
      <alignment horizontal="center" vertical="center" wrapText="1"/>
    </xf>
    <xf numFmtId="0" fontId="53" fillId="20" borderId="0" xfId="0" applyFont="1" applyFill="1" applyAlignment="1">
      <alignment horizontal="left" vertical="center"/>
    </xf>
    <xf numFmtId="0" fontId="4" fillId="30" borderId="29" xfId="0" applyFont="1" applyFill="1" applyBorder="1" applyAlignment="1">
      <alignment horizontal="center" vertical="center" wrapText="1"/>
    </xf>
    <xf numFmtId="0" fontId="4" fillId="30" borderId="30" xfId="0" applyFont="1" applyFill="1" applyBorder="1" applyAlignment="1">
      <alignment horizontal="center" vertical="center" wrapText="1"/>
    </xf>
    <xf numFmtId="0" fontId="4" fillId="30" borderId="31" xfId="0" applyFont="1" applyFill="1" applyBorder="1" applyAlignment="1">
      <alignment horizontal="center" vertical="center" wrapText="1"/>
    </xf>
    <xf numFmtId="0" fontId="62" fillId="18" borderId="23" xfId="0" applyFont="1" applyFill="1" applyBorder="1" applyAlignment="1">
      <alignment horizontal="center" vertical="center" wrapText="1"/>
    </xf>
    <xf numFmtId="0" fontId="62" fillId="30" borderId="23" xfId="0" applyFont="1" applyFill="1" applyBorder="1" applyAlignment="1">
      <alignment horizontal="center" vertical="center" wrapText="1"/>
    </xf>
    <xf numFmtId="0" fontId="24" fillId="0" borderId="23" xfId="0" applyFont="1" applyBorder="1" applyAlignment="1">
      <alignment horizontal="center" vertical="center"/>
    </xf>
    <xf numFmtId="1" fontId="62" fillId="30" borderId="63" xfId="0" applyNumberFormat="1" applyFont="1" applyFill="1" applyBorder="1" applyAlignment="1">
      <alignment horizontal="center" vertical="center"/>
    </xf>
    <xf numFmtId="1" fontId="62" fillId="30" borderId="26" xfId="0" applyNumberFormat="1" applyFont="1" applyFill="1" applyBorder="1" applyAlignment="1">
      <alignment horizontal="center" vertical="center"/>
    </xf>
    <xf numFmtId="1" fontId="62" fillId="0" borderId="26" xfId="0" applyNumberFormat="1" applyFont="1" applyBorder="1" applyAlignment="1">
      <alignment horizontal="center" vertical="center"/>
    </xf>
    <xf numFmtId="1" fontId="62" fillId="0" borderId="27" xfId="0" applyNumberFormat="1" applyFont="1" applyBorder="1" applyAlignment="1">
      <alignment horizontal="center" vertical="center"/>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62" fillId="0" borderId="28" xfId="0" applyFont="1" applyBorder="1" applyAlignment="1">
      <alignment horizontal="center" vertical="center"/>
    </xf>
    <xf numFmtId="0" fontId="24" fillId="0" borderId="22" xfId="0" applyFont="1" applyBorder="1" applyAlignment="1">
      <alignment horizontal="center" vertical="center" wrapText="1"/>
    </xf>
    <xf numFmtId="0" fontId="62" fillId="0" borderId="56" xfId="0" applyFont="1" applyBorder="1" applyAlignment="1">
      <alignment horizontal="center"/>
    </xf>
    <xf numFmtId="0" fontId="23" fillId="0" borderId="22" xfId="0" applyFont="1" applyBorder="1" applyAlignment="1">
      <alignment horizontal="center" vertical="center" wrapText="1"/>
    </xf>
    <xf numFmtId="9" fontId="62" fillId="0" borderId="53" xfId="1" applyFont="1" applyFill="1" applyBorder="1" applyAlignment="1">
      <alignment horizontal="center" vertical="center"/>
    </xf>
    <xf numFmtId="9" fontId="62" fillId="0" borderId="54" xfId="1" applyFont="1" applyFill="1" applyBorder="1" applyAlignment="1">
      <alignment horizontal="center" vertical="center"/>
    </xf>
    <xf numFmtId="9" fontId="62" fillId="0" borderId="55" xfId="1" applyFont="1" applyFill="1" applyBorder="1" applyAlignment="1">
      <alignment horizontal="center" vertical="center"/>
    </xf>
    <xf numFmtId="0" fontId="24" fillId="0" borderId="22" xfId="0" applyFont="1" applyBorder="1" applyAlignment="1">
      <alignment horizontal="center" vertical="center"/>
    </xf>
    <xf numFmtId="0" fontId="24" fillId="0" borderId="60" xfId="0" applyFont="1" applyBorder="1" applyAlignment="1">
      <alignment horizontal="center" vertical="center" wrapText="1"/>
    </xf>
    <xf numFmtId="0" fontId="62" fillId="18" borderId="57" xfId="0" applyFont="1" applyFill="1" applyBorder="1" applyAlignment="1">
      <alignment horizontal="center" vertical="center"/>
    </xf>
    <xf numFmtId="0" fontId="62" fillId="18" borderId="65" xfId="0" applyFont="1" applyFill="1" applyBorder="1" applyAlignment="1">
      <alignment horizontal="center" vertical="center"/>
    </xf>
    <xf numFmtId="0" fontId="62" fillId="30" borderId="57" xfId="0" applyFont="1" applyFill="1" applyBorder="1" applyAlignment="1">
      <alignment horizontal="center" vertical="center"/>
    </xf>
    <xf numFmtId="0" fontId="54" fillId="19" borderId="0" xfId="0" applyFont="1" applyFill="1" applyAlignment="1">
      <alignment vertical="center"/>
    </xf>
    <xf numFmtId="0" fontId="4" fillId="30" borderId="22" xfId="0" applyFont="1" applyFill="1" applyBorder="1" applyAlignment="1">
      <alignment horizontal="center" vertical="center" wrapText="1"/>
    </xf>
    <xf numFmtId="0" fontId="4" fillId="18" borderId="22" xfId="0" applyFont="1" applyFill="1" applyBorder="1" applyAlignment="1">
      <alignment horizontal="center" vertical="center" wrapText="1"/>
    </xf>
    <xf numFmtId="0" fontId="33" fillId="0" borderId="22" xfId="0" applyFont="1" applyBorder="1" applyAlignment="1">
      <alignment horizontal="center" vertical="center" wrapText="1"/>
    </xf>
    <xf numFmtId="0" fontId="84" fillId="28" borderId="45" xfId="0" applyFont="1" applyFill="1" applyBorder="1" applyAlignment="1">
      <alignment horizontal="center"/>
    </xf>
    <xf numFmtId="0" fontId="86" fillId="29" borderId="47" xfId="0" applyFont="1" applyFill="1" applyBorder="1"/>
    <xf numFmtId="0" fontId="76" fillId="0" borderId="0" xfId="0" applyFont="1" applyAlignment="1">
      <alignment wrapText="1"/>
    </xf>
    <xf numFmtId="0" fontId="75" fillId="0" borderId="0" xfId="0" applyFont="1"/>
    <xf numFmtId="9" fontId="55" fillId="0" borderId="32" xfId="1" applyFont="1" applyFill="1" applyBorder="1" applyAlignment="1">
      <alignment horizontal="center" vertical="center"/>
    </xf>
    <xf numFmtId="9" fontId="55" fillId="0" borderId="33" xfId="1" applyFont="1" applyFill="1" applyBorder="1" applyAlignment="1">
      <alignment horizontal="center" vertical="center"/>
    </xf>
    <xf numFmtId="9" fontId="55" fillId="0" borderId="73" xfId="1" applyFont="1" applyFill="1" applyBorder="1" applyAlignment="1">
      <alignment horizontal="center" vertical="center"/>
    </xf>
    <xf numFmtId="0" fontId="59" fillId="30" borderId="29" xfId="0" applyFont="1" applyFill="1" applyBorder="1" applyAlignment="1">
      <alignment horizontal="center" vertical="center"/>
    </xf>
    <xf numFmtId="0" fontId="59" fillId="30" borderId="30" xfId="0" applyFont="1" applyFill="1" applyBorder="1" applyAlignment="1">
      <alignment horizontal="center" vertical="center"/>
    </xf>
    <xf numFmtId="0" fontId="59" fillId="30" borderId="31" xfId="0" applyFont="1" applyFill="1" applyBorder="1" applyAlignment="1">
      <alignment horizontal="center" vertical="center"/>
    </xf>
    <xf numFmtId="0" fontId="62" fillId="21" borderId="23" xfId="0" applyFont="1" applyFill="1" applyBorder="1" applyAlignment="1">
      <alignment horizontal="center" wrapText="1"/>
    </xf>
    <xf numFmtId="0" fontId="55" fillId="18" borderId="23" xfId="0" applyFont="1" applyFill="1" applyBorder="1" applyAlignment="1">
      <alignment horizontal="center"/>
    </xf>
    <xf numFmtId="0" fontId="55" fillId="18" borderId="33" xfId="0" applyFont="1" applyFill="1" applyBorder="1" applyAlignment="1">
      <alignment horizontal="center"/>
    </xf>
    <xf numFmtId="0" fontId="55" fillId="30" borderId="23" xfId="0" applyFont="1" applyFill="1" applyBorder="1" applyAlignment="1">
      <alignment horizontal="center"/>
    </xf>
    <xf numFmtId="0" fontId="62" fillId="0" borderId="96" xfId="0" applyFont="1" applyBorder="1" applyAlignment="1">
      <alignment horizontal="center" vertical="center" wrapText="1"/>
    </xf>
    <xf numFmtId="9" fontId="55" fillId="0" borderId="34" xfId="1" applyFont="1" applyFill="1" applyBorder="1" applyAlignment="1">
      <alignment horizontal="center" vertical="center"/>
    </xf>
    <xf numFmtId="0" fontId="57" fillId="0" borderId="23" xfId="0" applyFont="1" applyBorder="1" applyAlignment="1">
      <alignment horizontal="center" vertical="center"/>
    </xf>
    <xf numFmtId="9" fontId="0" fillId="18" borderId="1" xfId="1" applyFont="1" applyFill="1" applyBorder="1" applyAlignment="1">
      <alignment horizontal="center" vertical="center"/>
    </xf>
    <xf numFmtId="0" fontId="10" fillId="18"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xf>
    <xf numFmtId="9" fontId="0" fillId="30" borderId="1" xfId="1" applyFont="1" applyFill="1" applyBorder="1" applyAlignment="1">
      <alignment horizontal="center" vertical="center"/>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4" fillId="30" borderId="99" xfId="0" applyFont="1" applyFill="1" applyBorder="1" applyAlignment="1">
      <alignment horizontal="center" vertical="center" wrapText="1"/>
    </xf>
    <xf numFmtId="0" fontId="4" fillId="30" borderId="102" xfId="0" applyFont="1" applyFill="1" applyBorder="1" applyAlignment="1">
      <alignment horizontal="center" vertical="center" wrapText="1"/>
    </xf>
    <xf numFmtId="0" fontId="4" fillId="30" borderId="100" xfId="0" applyFont="1" applyFill="1" applyBorder="1" applyAlignment="1">
      <alignment horizontal="center" vertical="center" wrapText="1"/>
    </xf>
    <xf numFmtId="0" fontId="15" fillId="4" borderId="0" xfId="0" applyFont="1" applyFill="1" applyAlignment="1">
      <alignment horizontal="left" vertical="center"/>
    </xf>
    <xf numFmtId="0" fontId="0" fillId="30" borderId="1" xfId="0" applyFill="1" applyBorder="1" applyAlignment="1">
      <alignment horizontal="center" vertical="center" wrapText="1"/>
    </xf>
    <xf numFmtId="0" fontId="10" fillId="30" borderId="1" xfId="0" applyFont="1" applyFill="1" applyBorder="1" applyAlignment="1">
      <alignment horizontal="center" vertical="center" wrapText="1"/>
    </xf>
    <xf numFmtId="0" fontId="0" fillId="18" borderId="1" xfId="0" applyFill="1" applyBorder="1" applyAlignment="1">
      <alignment horizontal="center" vertical="center" wrapText="1"/>
    </xf>
    <xf numFmtId="0" fontId="9" fillId="18" borderId="0" xfId="0" applyFont="1" applyFill="1" applyAlignment="1">
      <alignment horizontal="left" vertical="center"/>
    </xf>
    <xf numFmtId="0" fontId="53" fillId="18" borderId="0" xfId="0" applyFont="1" applyFill="1" applyAlignment="1">
      <alignment horizontal="left" vertical="center"/>
    </xf>
    <xf numFmtId="0" fontId="14" fillId="5" borderId="0" xfId="0" applyFont="1" applyFill="1" applyAlignment="1">
      <alignment horizontal="left" vertical="center"/>
    </xf>
    <xf numFmtId="0" fontId="4" fillId="30" borderId="35" xfId="0" applyFont="1" applyFill="1" applyBorder="1" applyAlignment="1">
      <alignment horizontal="center" vertical="center" wrapText="1"/>
    </xf>
    <xf numFmtId="0" fontId="4" fillId="30" borderId="36" xfId="0" applyFont="1" applyFill="1" applyBorder="1" applyAlignment="1">
      <alignment horizontal="center" vertical="center" wrapText="1"/>
    </xf>
    <xf numFmtId="0" fontId="4" fillId="30" borderId="37" xfId="0" applyFont="1" applyFill="1" applyBorder="1" applyAlignment="1">
      <alignment horizontal="center" vertical="center" wrapText="1"/>
    </xf>
    <xf numFmtId="0" fontId="2" fillId="0" borderId="38" xfId="0" applyFont="1" applyBorder="1" applyAlignment="1">
      <alignment horizontal="center" vertical="center" wrapText="1"/>
    </xf>
    <xf numFmtId="1" fontId="33" fillId="0" borderId="38" xfId="0" applyNumberFormat="1" applyFont="1" applyBorder="1" applyAlignment="1">
      <alignment horizontal="center" vertical="center"/>
    </xf>
    <xf numFmtId="0" fontId="2" fillId="0" borderId="39" xfId="0" applyFont="1" applyBorder="1" applyAlignment="1">
      <alignment horizontal="center" vertical="center" wrapText="1"/>
    </xf>
    <xf numFmtId="0" fontId="0" fillId="3" borderId="39" xfId="0" applyFill="1" applyBorder="1" applyAlignment="1">
      <alignment horizontal="center" vertical="center"/>
    </xf>
    <xf numFmtId="0" fontId="33" fillId="0" borderId="39" xfId="0" applyFont="1" applyBorder="1" applyAlignment="1">
      <alignment horizontal="center" vertical="center"/>
    </xf>
    <xf numFmtId="0" fontId="4" fillId="30" borderId="35" xfId="0" applyFont="1" applyFill="1" applyBorder="1" applyAlignment="1">
      <alignment horizontal="center" vertical="center"/>
    </xf>
    <xf numFmtId="0" fontId="4" fillId="30" borderId="36" xfId="0" applyFont="1" applyFill="1" applyBorder="1" applyAlignment="1">
      <alignment horizontal="center" vertical="center"/>
    </xf>
    <xf numFmtId="0" fontId="4" fillId="30" borderId="37" xfId="0" applyFont="1" applyFill="1" applyBorder="1" applyAlignment="1">
      <alignment horizontal="center" vertical="center"/>
    </xf>
    <xf numFmtId="0" fontId="19" fillId="0" borderId="0" xfId="0" applyFont="1" applyAlignment="1">
      <alignment horizontal="left" vertical="top" wrapText="1"/>
    </xf>
    <xf numFmtId="0" fontId="8" fillId="0" borderId="0" xfId="0" applyFont="1" applyAlignment="1">
      <alignment horizontal="left" vertical="top" wrapText="1"/>
    </xf>
    <xf numFmtId="1" fontId="6" fillId="0" borderId="39" xfId="0" applyNumberFormat="1" applyFont="1" applyBorder="1" applyAlignment="1">
      <alignment horizontal="center"/>
    </xf>
    <xf numFmtId="1" fontId="11" fillId="0" borderId="39" xfId="0" applyNumberFormat="1" applyFont="1" applyBorder="1" applyAlignment="1">
      <alignment horizontal="center"/>
    </xf>
    <xf numFmtId="0" fontId="0" fillId="3" borderId="1" xfId="0" applyFill="1" applyBorder="1" applyAlignment="1">
      <alignment horizontal="center" vertical="center"/>
    </xf>
    <xf numFmtId="0" fontId="0" fillId="30" borderId="1" xfId="0" applyFill="1" applyBorder="1" applyAlignment="1">
      <alignment horizontal="center" vertical="center"/>
    </xf>
    <xf numFmtId="0" fontId="12" fillId="21" borderId="49" xfId="0" applyFont="1" applyFill="1" applyBorder="1" applyAlignment="1">
      <alignment horizontal="center"/>
    </xf>
    <xf numFmtId="0" fontId="2" fillId="0" borderId="41" xfId="0" applyFont="1" applyBorder="1" applyAlignment="1">
      <alignment horizontal="center" vertical="center" wrapText="1"/>
    </xf>
    <xf numFmtId="0" fontId="0" fillId="3" borderId="76" xfId="0" applyFill="1" applyBorder="1" applyAlignment="1">
      <alignment horizontal="center" vertical="center"/>
    </xf>
    <xf numFmtId="0" fontId="0" fillId="3" borderId="77" xfId="0" applyFill="1" applyBorder="1" applyAlignment="1">
      <alignment horizontal="center" vertical="center"/>
    </xf>
    <xf numFmtId="0" fontId="0" fillId="3" borderId="78" xfId="0" applyFill="1" applyBorder="1" applyAlignment="1">
      <alignment horizontal="center" vertical="center"/>
    </xf>
    <xf numFmtId="1" fontId="33" fillId="0" borderId="43" xfId="0" applyNumberFormat="1" applyFont="1" applyBorder="1" applyAlignment="1">
      <alignment horizontal="center" vertical="center"/>
    </xf>
    <xf numFmtId="1" fontId="33" fillId="0" borderId="49" xfId="0" applyNumberFormat="1" applyFont="1" applyBorder="1" applyAlignment="1">
      <alignment horizontal="center" vertical="center"/>
    </xf>
    <xf numFmtId="0" fontId="2" fillId="0" borderId="43"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49" xfId="0" applyFont="1" applyBorder="1" applyAlignment="1">
      <alignment horizontal="center" vertical="center" wrapText="1"/>
    </xf>
    <xf numFmtId="0" fontId="0" fillId="3" borderId="41" xfId="0" applyFill="1" applyBorder="1" applyAlignment="1">
      <alignment horizontal="center" vertical="center"/>
    </xf>
    <xf numFmtId="0" fontId="12" fillId="21" borderId="39" xfId="0" applyFont="1" applyFill="1" applyBorder="1" applyAlignment="1">
      <alignment horizontal="center" vertical="center"/>
    </xf>
    <xf numFmtId="0" fontId="0" fillId="3" borderId="42" xfId="0" applyFill="1" applyBorder="1" applyAlignment="1">
      <alignment horizontal="center" vertical="center"/>
    </xf>
    <xf numFmtId="0" fontId="0" fillId="30" borderId="92" xfId="0" applyFill="1" applyBorder="1" applyAlignment="1">
      <alignment horizontal="center" vertical="center"/>
    </xf>
    <xf numFmtId="0" fontId="0" fillId="30" borderId="93" xfId="0" applyFill="1" applyBorder="1" applyAlignment="1">
      <alignment horizontal="center" vertical="center"/>
    </xf>
    <xf numFmtId="0" fontId="0" fillId="30" borderId="80" xfId="0" applyFill="1" applyBorder="1" applyAlignment="1">
      <alignment horizontal="center" vertical="center"/>
    </xf>
    <xf numFmtId="0" fontId="0" fillId="30" borderId="90" xfId="0" applyFill="1" applyBorder="1" applyAlignment="1">
      <alignment horizontal="center" vertical="center"/>
    </xf>
    <xf numFmtId="0" fontId="0" fillId="30" borderId="91" xfId="0" applyFill="1" applyBorder="1" applyAlignment="1">
      <alignment horizontal="center" vertical="center"/>
    </xf>
    <xf numFmtId="0" fontId="0" fillId="30" borderId="82" xfId="0" applyFill="1" applyBorder="1" applyAlignment="1">
      <alignment horizontal="center" vertical="center"/>
    </xf>
    <xf numFmtId="1" fontId="11" fillId="0" borderId="42" xfId="0" applyNumberFormat="1" applyFont="1" applyBorder="1" applyAlignment="1">
      <alignment horizontal="center" vertical="center"/>
    </xf>
    <xf numFmtId="1" fontId="11" fillId="0" borderId="44" xfId="0" applyNumberFormat="1" applyFont="1" applyBorder="1" applyAlignment="1">
      <alignment horizontal="center" vertical="center"/>
    </xf>
    <xf numFmtId="0" fontId="2" fillId="0" borderId="1" xfId="0" applyFont="1" applyBorder="1" applyAlignment="1">
      <alignment horizontal="center" vertical="center" wrapText="1"/>
    </xf>
    <xf numFmtId="0" fontId="1" fillId="21" borderId="44" xfId="0" applyFont="1" applyFill="1" applyBorder="1" applyAlignment="1">
      <alignment horizontal="center" vertical="center"/>
    </xf>
    <xf numFmtId="1" fontId="6" fillId="0" borderId="38" xfId="0" applyNumberFormat="1" applyFont="1" applyBorder="1" applyAlignment="1">
      <alignment horizontal="center"/>
    </xf>
    <xf numFmtId="1" fontId="11" fillId="0" borderId="38" xfId="0" applyNumberFormat="1" applyFont="1" applyBorder="1" applyAlignment="1">
      <alignment horizontal="center"/>
    </xf>
    <xf numFmtId="0" fontId="0" fillId="18" borderId="38" xfId="0" applyFill="1" applyBorder="1" applyAlignment="1">
      <alignment horizontal="center"/>
    </xf>
    <xf numFmtId="0" fontId="0" fillId="30" borderId="38" xfId="0" applyFill="1" applyBorder="1" applyAlignment="1">
      <alignment horizontal="center"/>
    </xf>
    <xf numFmtId="0" fontId="12" fillId="21" borderId="38" xfId="0" applyFont="1" applyFill="1" applyBorder="1" applyAlignment="1">
      <alignment horizontal="center"/>
    </xf>
    <xf numFmtId="0" fontId="0" fillId="3" borderId="80" xfId="0" applyFill="1" applyBorder="1" applyAlignment="1">
      <alignment horizontal="center" vertical="center"/>
    </xf>
    <xf numFmtId="0" fontId="1" fillId="18" borderId="1" xfId="0" applyFont="1" applyFill="1" applyBorder="1" applyAlignment="1">
      <alignment horizontal="center" vertical="center"/>
    </xf>
    <xf numFmtId="0" fontId="1" fillId="30" borderId="1" xfId="0" applyFont="1" applyFill="1" applyBorder="1" applyAlignment="1">
      <alignment horizontal="center" vertical="center"/>
    </xf>
    <xf numFmtId="0" fontId="2" fillId="0" borderId="42" xfId="0" applyFont="1" applyBorder="1" applyAlignment="1">
      <alignment horizontal="center" vertical="center" wrapText="1"/>
    </xf>
    <xf numFmtId="0" fontId="2" fillId="0" borderId="79" xfId="0" applyFont="1" applyBorder="1" applyAlignment="1">
      <alignment horizontal="center" vertical="center" wrapText="1"/>
    </xf>
    <xf numFmtId="0" fontId="0" fillId="18" borderId="89" xfId="0" applyFill="1" applyBorder="1" applyAlignment="1">
      <alignment horizontal="center" vertical="center"/>
    </xf>
    <xf numFmtId="0" fontId="0" fillId="18" borderId="0" xfId="0" applyFill="1" applyAlignment="1">
      <alignment horizontal="center" vertical="center"/>
    </xf>
    <xf numFmtId="0" fontId="0" fillId="18" borderId="81" xfId="0" applyFill="1" applyBorder="1" applyAlignment="1">
      <alignment horizontal="center" vertical="center"/>
    </xf>
    <xf numFmtId="0" fontId="0" fillId="18" borderId="90" xfId="0" applyFill="1" applyBorder="1" applyAlignment="1">
      <alignment horizontal="center" vertical="center"/>
    </xf>
    <xf numFmtId="0" fontId="0" fillId="18" borderId="91" xfId="0" applyFill="1" applyBorder="1" applyAlignment="1">
      <alignment horizontal="center" vertical="center"/>
    </xf>
    <xf numFmtId="0" fontId="0" fillId="18" borderId="82" xfId="0" applyFill="1" applyBorder="1" applyAlignment="1">
      <alignment horizontal="center" vertical="center"/>
    </xf>
    <xf numFmtId="1" fontId="11" fillId="0" borderId="92" xfId="0" applyNumberFormat="1" applyFont="1" applyBorder="1" applyAlignment="1">
      <alignment horizontal="center" vertical="center"/>
    </xf>
    <xf numFmtId="1" fontId="11" fillId="0" borderId="90"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86" xfId="0" applyFont="1" applyBorder="1" applyAlignment="1">
      <alignment horizontal="center" vertical="center" wrapText="1"/>
    </xf>
    <xf numFmtId="0" fontId="2" fillId="0" borderId="87" xfId="0" applyFont="1" applyBorder="1" applyAlignment="1">
      <alignment horizontal="center" vertical="center" wrapText="1"/>
    </xf>
    <xf numFmtId="0" fontId="2" fillId="0" borderId="88" xfId="0" applyFont="1" applyBorder="1" applyAlignment="1">
      <alignment horizontal="center" vertical="center" wrapText="1"/>
    </xf>
    <xf numFmtId="0" fontId="87" fillId="30" borderId="35" xfId="0" applyFont="1" applyFill="1" applyBorder="1" applyAlignment="1">
      <alignment horizontal="center" vertical="center" wrapText="1"/>
    </xf>
    <xf numFmtId="0" fontId="87" fillId="30" borderId="36" xfId="0" applyFont="1" applyFill="1" applyBorder="1" applyAlignment="1">
      <alignment horizontal="center" vertical="center" wrapText="1"/>
    </xf>
    <xf numFmtId="0" fontId="87" fillId="30" borderId="37" xfId="0" applyFont="1" applyFill="1" applyBorder="1" applyAlignment="1">
      <alignment horizontal="center" vertical="center" wrapText="1"/>
    </xf>
    <xf numFmtId="0" fontId="90" fillId="0" borderId="1" xfId="0" applyFont="1" applyBorder="1" applyAlignment="1">
      <alignment horizontal="center" vertical="center" wrapText="1"/>
    </xf>
    <xf numFmtId="0" fontId="91" fillId="0" borderId="1" xfId="0" applyFont="1" applyBorder="1" applyAlignment="1">
      <alignment horizontal="center" vertical="center" wrapText="1"/>
    </xf>
    <xf numFmtId="164" fontId="100" fillId="0" borderId="1" xfId="0" applyNumberFormat="1" applyFont="1" applyBorder="1" applyAlignment="1">
      <alignment horizontal="center" vertical="center"/>
    </xf>
    <xf numFmtId="9" fontId="99" fillId="18" borderId="1" xfId="0" quotePrefix="1" applyNumberFormat="1" applyFont="1" applyFill="1" applyBorder="1" applyAlignment="1">
      <alignment horizontal="center" vertical="center"/>
    </xf>
    <xf numFmtId="9" fontId="99" fillId="18" borderId="1" xfId="0" applyNumberFormat="1" applyFont="1" applyFill="1" applyBorder="1" applyAlignment="1">
      <alignment horizontal="center" vertical="center"/>
    </xf>
    <xf numFmtId="0" fontId="0" fillId="6" borderId="8" xfId="0" applyFill="1" applyBorder="1" applyAlignment="1">
      <alignment horizontal="center" vertical="center" wrapText="1"/>
    </xf>
    <xf numFmtId="0" fontId="0" fillId="6" borderId="16"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17" xfId="0" applyFill="1" applyBorder="1" applyAlignment="1">
      <alignment horizontal="center" vertical="center" wrapText="1"/>
    </xf>
    <xf numFmtId="0" fontId="0" fillId="0" borderId="32" xfId="0" applyBorder="1" applyAlignment="1">
      <alignment horizontal="center" vertical="center"/>
    </xf>
    <xf numFmtId="0" fontId="0" fillId="0" borderId="33" xfId="0" applyBorder="1" applyAlignment="1">
      <alignment horizontal="center" vertical="center"/>
    </xf>
    <xf numFmtId="0" fontId="91" fillId="0" borderId="1" xfId="0" applyFont="1" applyBorder="1" applyAlignment="1">
      <alignment horizontal="center" vertical="center" textRotation="44"/>
    </xf>
    <xf numFmtId="167" fontId="73" fillId="0" borderId="39" xfId="0" applyNumberFormat="1" applyFont="1" applyBorder="1" applyAlignment="1">
      <alignment horizontal="center" vertical="center"/>
    </xf>
    <xf numFmtId="0" fontId="74" fillId="0" borderId="41" xfId="0" applyFont="1" applyBorder="1" applyAlignment="1">
      <alignment horizontal="center" vertical="center"/>
    </xf>
    <xf numFmtId="0" fontId="2" fillId="30" borderId="35" xfId="0" applyFont="1" applyFill="1" applyBorder="1" applyAlignment="1">
      <alignment horizontal="center" vertical="center" wrapText="1"/>
    </xf>
    <xf numFmtId="0" fontId="2" fillId="30" borderId="36" xfId="0" applyFont="1" applyFill="1" applyBorder="1" applyAlignment="1">
      <alignment horizontal="center" vertical="center" wrapText="1"/>
    </xf>
    <xf numFmtId="0" fontId="2" fillId="30" borderId="37" xfId="0" applyFont="1" applyFill="1" applyBorder="1" applyAlignment="1">
      <alignment horizontal="center" vertical="center" wrapText="1"/>
    </xf>
    <xf numFmtId="167" fontId="73" fillId="0" borderId="42" xfId="0" applyNumberFormat="1" applyFont="1" applyBorder="1" applyAlignment="1">
      <alignment horizontal="center" vertical="center"/>
    </xf>
    <xf numFmtId="167" fontId="73" fillId="0" borderId="44" xfId="0" applyNumberFormat="1" applyFont="1" applyBorder="1" applyAlignment="1">
      <alignment horizontal="center" vertical="center"/>
    </xf>
    <xf numFmtId="0" fontId="74" fillId="0" borderId="86" xfId="0" applyFont="1" applyBorder="1" applyAlignment="1">
      <alignment horizontal="center" vertical="center"/>
    </xf>
    <xf numFmtId="0" fontId="74" fillId="0" borderId="88" xfId="0" applyFont="1" applyBorder="1" applyAlignment="1">
      <alignment horizontal="center" vertical="center"/>
    </xf>
    <xf numFmtId="0" fontId="74" fillId="0" borderId="80" xfId="0" applyFont="1" applyBorder="1" applyAlignment="1">
      <alignment horizontal="center" vertical="center"/>
    </xf>
    <xf numFmtId="0" fontId="74" fillId="0" borderId="82" xfId="0" applyFont="1" applyBorder="1" applyAlignment="1">
      <alignment horizontal="center" vertical="center"/>
    </xf>
    <xf numFmtId="0" fontId="1" fillId="21" borderId="49" xfId="0" applyFont="1" applyFill="1" applyBorder="1" applyAlignment="1">
      <alignment horizontal="center" vertical="center"/>
    </xf>
    <xf numFmtId="0" fontId="1" fillId="0" borderId="22" xfId="0" applyFont="1" applyBorder="1" applyAlignment="1">
      <alignment horizontal="center" vertical="center" wrapText="1"/>
    </xf>
    <xf numFmtId="0" fontId="12" fillId="21" borderId="1" xfId="0" applyFont="1" applyFill="1" applyBorder="1" applyAlignment="1">
      <alignment horizontal="center" vertical="center"/>
    </xf>
    <xf numFmtId="0" fontId="2" fillId="0" borderId="94" xfId="0" applyFont="1" applyBorder="1" applyAlignment="1">
      <alignment horizontal="center" vertical="center" wrapText="1"/>
    </xf>
    <xf numFmtId="0" fontId="2" fillId="0" borderId="95" xfId="0" applyFont="1" applyBorder="1" applyAlignment="1">
      <alignment horizontal="center" vertical="center" wrapText="1"/>
    </xf>
    <xf numFmtId="0" fontId="1" fillId="0" borderId="48" xfId="0" applyFont="1" applyBorder="1" applyAlignment="1">
      <alignment horizontal="center" vertical="center" wrapText="1"/>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88" fillId="21" borderId="0" xfId="0" applyFont="1" applyFill="1" applyAlignment="1">
      <alignment horizontal="left" vertical="center"/>
    </xf>
    <xf numFmtId="0" fontId="1" fillId="0" borderId="50" xfId="0" applyFont="1" applyBorder="1" applyAlignment="1">
      <alignment horizontal="center" vertical="center" wrapText="1"/>
    </xf>
    <xf numFmtId="0" fontId="1" fillId="0" borderId="51" xfId="0" applyFont="1" applyBorder="1" applyAlignment="1">
      <alignment horizontal="center" vertical="center" wrapText="1"/>
    </xf>
    <xf numFmtId="1" fontId="11" fillId="0" borderId="1" xfId="0" applyNumberFormat="1" applyFont="1" applyBorder="1" applyAlignment="1">
      <alignment horizontal="center"/>
    </xf>
    <xf numFmtId="0" fontId="4" fillId="30" borderId="9" xfId="0" applyFont="1" applyFill="1" applyBorder="1" applyAlignment="1">
      <alignment horizontal="center" vertical="center" wrapText="1"/>
    </xf>
    <xf numFmtId="0" fontId="4" fillId="30" borderId="10" xfId="0" applyFont="1" applyFill="1" applyBorder="1" applyAlignment="1">
      <alignment horizontal="center" vertical="center" wrapText="1"/>
    </xf>
    <xf numFmtId="0" fontId="4" fillId="30" borderId="1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left" vertical="top" wrapText="1"/>
    </xf>
    <xf numFmtId="0" fontId="1" fillId="0" borderId="0" xfId="0" applyFont="1" applyAlignment="1">
      <alignment horizontal="left"/>
    </xf>
    <xf numFmtId="1" fontId="11" fillId="0" borderId="4" xfId="0" applyNumberFormat="1" applyFont="1" applyBorder="1" applyAlignment="1">
      <alignment horizontal="center"/>
    </xf>
    <xf numFmtId="1" fontId="11" fillId="0" borderId="6" xfId="0" applyNumberFormat="1" applyFont="1" applyBorder="1" applyAlignment="1">
      <alignment horizontal="center"/>
    </xf>
    <xf numFmtId="0" fontId="1" fillId="19" borderId="1" xfId="0" applyFont="1" applyFill="1" applyBorder="1" applyAlignment="1">
      <alignment horizontal="center" vertical="center"/>
    </xf>
    <xf numFmtId="1" fontId="90" fillId="0" borderId="1" xfId="0" applyNumberFormat="1" applyFont="1" applyBorder="1" applyAlignment="1">
      <alignment horizontal="center" vertical="center"/>
    </xf>
    <xf numFmtId="0" fontId="91" fillId="0" borderId="1" xfId="0" applyFont="1" applyBorder="1" applyAlignment="1">
      <alignment horizontal="center" vertical="center"/>
    </xf>
    <xf numFmtId="1" fontId="92" fillId="21" borderId="1" xfId="0" applyNumberFormat="1" applyFont="1" applyFill="1" applyBorder="1" applyAlignment="1">
      <alignment horizontal="center" vertical="center"/>
    </xf>
    <xf numFmtId="1" fontId="1" fillId="0" borderId="1" xfId="0" applyNumberFormat="1" applyFont="1" applyBorder="1" applyAlignment="1">
      <alignment horizontal="center" vertical="center"/>
    </xf>
    <xf numFmtId="0" fontId="1" fillId="0" borderId="1" xfId="0" applyFont="1" applyBorder="1" applyAlignment="1">
      <alignment horizontal="center" vertical="center"/>
    </xf>
    <xf numFmtId="1" fontId="90" fillId="27" borderId="1" xfId="0" applyNumberFormat="1" applyFont="1" applyFill="1" applyBorder="1" applyAlignment="1">
      <alignment horizontal="center" vertical="center"/>
    </xf>
    <xf numFmtId="0" fontId="1" fillId="0" borderId="0" xfId="0" applyFont="1" applyAlignment="1">
      <alignment horizontal="center" vertical="center"/>
    </xf>
    <xf numFmtId="1" fontId="1" fillId="21" borderId="1" xfId="0" applyNumberFormat="1" applyFont="1" applyFill="1" applyBorder="1" applyAlignment="1">
      <alignment horizontal="center" vertical="center"/>
    </xf>
    <xf numFmtId="0" fontId="1" fillId="21" borderId="1" xfId="0" applyFont="1" applyFill="1" applyBorder="1" applyAlignment="1">
      <alignment horizontal="center" vertical="center"/>
    </xf>
    <xf numFmtId="1" fontId="92" fillId="0" borderId="4" xfId="0" applyNumberFormat="1" applyFont="1" applyBorder="1" applyAlignment="1">
      <alignment horizontal="center" vertical="center"/>
    </xf>
    <xf numFmtId="1" fontId="92" fillId="0" borderId="6" xfId="0" applyNumberFormat="1" applyFont="1" applyBorder="1" applyAlignment="1">
      <alignment horizontal="center" vertical="center"/>
    </xf>
    <xf numFmtId="1" fontId="90" fillId="0" borderId="0" xfId="0" applyNumberFormat="1" applyFont="1" applyAlignment="1">
      <alignment horizontal="center" vertical="center"/>
    </xf>
    <xf numFmtId="0" fontId="1" fillId="30" borderId="112" xfId="0" applyFont="1" applyFill="1" applyBorder="1" applyAlignment="1">
      <alignment horizontal="center" vertical="center"/>
    </xf>
    <xf numFmtId="0" fontId="1" fillId="30" borderId="113" xfId="0" applyFont="1" applyFill="1" applyBorder="1" applyAlignment="1">
      <alignment horizontal="center" vertical="center"/>
    </xf>
    <xf numFmtId="0" fontId="1" fillId="18" borderId="106" xfId="0" applyFont="1" applyFill="1" applyBorder="1" applyAlignment="1">
      <alignment horizontal="center" vertical="center"/>
    </xf>
    <xf numFmtId="0" fontId="1" fillId="18" borderId="107" xfId="0" applyFont="1" applyFill="1" applyBorder="1" applyAlignment="1">
      <alignment horizontal="center" vertical="center"/>
    </xf>
    <xf numFmtId="0" fontId="1" fillId="19" borderId="115" xfId="0" applyFont="1" applyFill="1" applyBorder="1" applyAlignment="1">
      <alignment horizontal="center" vertical="center"/>
    </xf>
    <xf numFmtId="0" fontId="1" fillId="19" borderId="116" xfId="0" applyFont="1" applyFill="1" applyBorder="1" applyAlignment="1">
      <alignment horizontal="center" vertical="center"/>
    </xf>
    <xf numFmtId="0" fontId="1" fillId="18" borderId="112" xfId="0" applyFont="1" applyFill="1" applyBorder="1" applyAlignment="1">
      <alignment horizontal="center" vertical="center"/>
    </xf>
    <xf numFmtId="0" fontId="1" fillId="18" borderId="113" xfId="0" applyFont="1" applyFill="1" applyBorder="1" applyAlignment="1">
      <alignment horizontal="center" vertical="center"/>
    </xf>
    <xf numFmtId="0" fontId="1" fillId="20" borderId="106" xfId="0" applyFont="1" applyFill="1" applyBorder="1" applyAlignment="1">
      <alignment horizontal="center" vertical="center"/>
    </xf>
    <xf numFmtId="0" fontId="1" fillId="20" borderId="107" xfId="0" applyFont="1" applyFill="1" applyBorder="1" applyAlignment="1">
      <alignment horizontal="center" vertical="center"/>
    </xf>
    <xf numFmtId="0" fontId="1" fillId="19" borderId="106" xfId="0" applyFont="1" applyFill="1" applyBorder="1" applyAlignment="1">
      <alignment horizontal="center" vertical="center"/>
    </xf>
    <xf numFmtId="0" fontId="1" fillId="19" borderId="107" xfId="0" applyFont="1" applyFill="1" applyBorder="1" applyAlignment="1">
      <alignment horizontal="center" vertical="center"/>
    </xf>
    <xf numFmtId="1" fontId="92" fillId="21" borderId="2" xfId="0" applyNumberFormat="1" applyFont="1" applyFill="1" applyBorder="1" applyAlignment="1">
      <alignment horizontal="center" vertical="center"/>
    </xf>
    <xf numFmtId="1" fontId="92" fillId="21" borderId="7" xfId="0" applyNumberFormat="1" applyFont="1" applyFill="1" applyBorder="1" applyAlignment="1">
      <alignment horizontal="center" vertical="center"/>
    </xf>
    <xf numFmtId="1" fontId="92" fillId="21" borderId="3" xfId="0" applyNumberFormat="1" applyFont="1" applyFill="1" applyBorder="1" applyAlignment="1">
      <alignment horizontal="center" vertical="center"/>
    </xf>
    <xf numFmtId="1" fontId="90" fillId="0" borderId="110" xfId="0" applyNumberFormat="1" applyFont="1" applyBorder="1" applyAlignment="1">
      <alignment horizontal="center" vertical="center"/>
    </xf>
    <xf numFmtId="1" fontId="90" fillId="0" borderId="103" xfId="0" applyNumberFormat="1" applyFont="1" applyBorder="1" applyAlignment="1">
      <alignment horizontal="center" vertical="center"/>
    </xf>
    <xf numFmtId="1" fontId="90" fillId="0" borderId="114" xfId="0" applyNumberFormat="1" applyFont="1" applyBorder="1" applyAlignment="1">
      <alignment horizontal="center" vertical="center"/>
    </xf>
    <xf numFmtId="0" fontId="90" fillId="0" borderId="109" xfId="0" applyFont="1" applyBorder="1" applyAlignment="1">
      <alignment horizontal="center" vertical="center" wrapText="1"/>
    </xf>
    <xf numFmtId="0" fontId="90" fillId="0" borderId="104" xfId="0" applyFont="1" applyBorder="1" applyAlignment="1">
      <alignment horizontal="center" vertical="center" wrapText="1"/>
    </xf>
    <xf numFmtId="0" fontId="59" fillId="13" borderId="0" xfId="0" applyFont="1" applyFill="1" applyAlignment="1">
      <alignment horizontal="left" vertical="center"/>
    </xf>
    <xf numFmtId="0" fontId="90" fillId="0" borderId="106" xfId="0" applyFont="1" applyBorder="1" applyAlignment="1">
      <alignment horizontal="center" vertical="center" wrapText="1"/>
    </xf>
    <xf numFmtId="0" fontId="90" fillId="0" borderId="107" xfId="0" applyFont="1" applyBorder="1" applyAlignment="1">
      <alignment horizontal="center" vertical="center" wrapText="1"/>
    </xf>
    <xf numFmtId="0" fontId="90" fillId="0" borderId="110" xfId="0" applyFont="1" applyBorder="1" applyAlignment="1">
      <alignment horizontal="center" vertical="center" wrapText="1"/>
    </xf>
    <xf numFmtId="0" fontId="90" fillId="0" borderId="108" xfId="0" applyFont="1" applyBorder="1" applyAlignment="1">
      <alignment horizontal="center" vertical="center" wrapText="1"/>
    </xf>
    <xf numFmtId="0" fontId="90" fillId="0" borderId="106" xfId="0" applyFont="1" applyBorder="1" applyAlignment="1">
      <alignment horizontal="center" vertical="center"/>
    </xf>
    <xf numFmtId="0" fontId="90" fillId="0" borderId="107" xfId="0" applyFont="1" applyBorder="1" applyAlignment="1">
      <alignment horizontal="center" vertical="center"/>
    </xf>
    <xf numFmtId="0" fontId="1" fillId="19" borderId="112" xfId="0" applyFont="1" applyFill="1" applyBorder="1" applyAlignment="1">
      <alignment horizontal="center" vertical="center"/>
    </xf>
    <xf numFmtId="0" fontId="1" fillId="19" borderId="113" xfId="0" applyFont="1" applyFill="1" applyBorder="1" applyAlignment="1">
      <alignment horizontal="center" vertical="center"/>
    </xf>
    <xf numFmtId="0" fontId="1" fillId="30" borderId="106" xfId="0" applyFont="1" applyFill="1" applyBorder="1" applyAlignment="1">
      <alignment horizontal="center" vertical="center"/>
    </xf>
    <xf numFmtId="0" fontId="1" fillId="30" borderId="107" xfId="0" applyFont="1" applyFill="1" applyBorder="1" applyAlignment="1">
      <alignment horizontal="center" vertical="center"/>
    </xf>
    <xf numFmtId="0" fontId="1" fillId="18" borderId="115" xfId="0" applyFont="1" applyFill="1" applyBorder="1" applyAlignment="1">
      <alignment horizontal="center" vertical="center"/>
    </xf>
    <xf numFmtId="0" fontId="1" fillId="18" borderId="116" xfId="0" applyFont="1" applyFill="1" applyBorder="1" applyAlignment="1">
      <alignment horizontal="center" vertical="center"/>
    </xf>
    <xf numFmtId="1" fontId="90" fillId="0" borderId="4" xfId="0" applyNumberFormat="1" applyFont="1" applyBorder="1" applyAlignment="1">
      <alignment horizontal="center" vertical="center"/>
    </xf>
    <xf numFmtId="1" fontId="90" fillId="0" borderId="5" xfId="0" applyNumberFormat="1" applyFont="1" applyBorder="1" applyAlignment="1">
      <alignment horizontal="center" vertical="center"/>
    </xf>
    <xf numFmtId="1" fontId="90" fillId="0" borderId="6" xfId="0" applyNumberFormat="1" applyFont="1" applyBorder="1" applyAlignment="1">
      <alignment horizontal="center" vertical="center"/>
    </xf>
    <xf numFmtId="0" fontId="37" fillId="3" borderId="4" xfId="0" applyFont="1" applyFill="1" applyBorder="1" applyAlignment="1">
      <alignment horizontal="center" vertical="center" wrapText="1" readingOrder="1"/>
    </xf>
    <xf numFmtId="0" fontId="37" fillId="3" borderId="6" xfId="0" applyFont="1" applyFill="1" applyBorder="1" applyAlignment="1">
      <alignment horizontal="center" vertical="center" wrapText="1" readingOrder="1"/>
    </xf>
    <xf numFmtId="0" fontId="33" fillId="0" borderId="0" xfId="0" applyFont="1" applyAlignment="1">
      <alignment horizontal="left" vertical="center" wrapText="1"/>
    </xf>
    <xf numFmtId="0" fontId="34" fillId="11" borderId="1" xfId="0" applyFont="1" applyFill="1" applyBorder="1" applyAlignment="1">
      <alignment horizontal="center" vertical="center" wrapText="1" readingOrder="1"/>
    </xf>
    <xf numFmtId="0" fontId="34" fillId="11" borderId="4" xfId="0" applyFont="1" applyFill="1" applyBorder="1" applyAlignment="1">
      <alignment horizontal="center" vertical="center" wrapText="1" readingOrder="1"/>
    </xf>
    <xf numFmtId="0" fontId="34" fillId="11" borderId="6" xfId="0" applyFont="1" applyFill="1" applyBorder="1" applyAlignment="1">
      <alignment horizontal="center" vertical="center" wrapText="1" readingOrder="1"/>
    </xf>
    <xf numFmtId="0" fontId="34" fillId="12" borderId="1" xfId="0" applyFont="1" applyFill="1" applyBorder="1" applyAlignment="1">
      <alignment horizontal="center" vertical="center" wrapText="1" readingOrder="1"/>
    </xf>
    <xf numFmtId="0" fontId="33" fillId="0" borderId="0" xfId="0" applyFont="1" applyAlignment="1">
      <alignment horizontal="left" wrapText="1"/>
    </xf>
    <xf numFmtId="0" fontId="32" fillId="0" borderId="0" xfId="0" applyFont="1" applyAlignment="1">
      <alignment wrapText="1"/>
    </xf>
    <xf numFmtId="0" fontId="30" fillId="0" borderId="0" xfId="0" applyFont="1" applyAlignment="1">
      <alignment horizontal="left" vertical="center" wrapText="1" readingOrder="1"/>
    </xf>
    <xf numFmtId="0" fontId="0" fillId="0" borderId="0" xfId="0" applyAlignment="1">
      <alignment wrapText="1"/>
    </xf>
    <xf numFmtId="0" fontId="43" fillId="0" borderId="16" xfId="0" applyFont="1" applyBorder="1" applyAlignment="1">
      <alignment horizontal="left" vertical="center" wrapText="1" readingOrder="1"/>
    </xf>
    <xf numFmtId="0" fontId="33" fillId="0" borderId="16" xfId="0" applyFont="1" applyBorder="1" applyAlignment="1">
      <alignment wrapText="1" readingOrder="1"/>
    </xf>
    <xf numFmtId="0" fontId="43" fillId="0" borderId="0" xfId="0" applyFont="1" applyAlignment="1">
      <alignment horizontal="left" vertical="center" wrapText="1" readingOrder="1"/>
    </xf>
    <xf numFmtId="0" fontId="0" fillId="0" borderId="0" xfId="0" applyAlignment="1">
      <alignment wrapText="1" readingOrder="1"/>
    </xf>
    <xf numFmtId="0" fontId="34" fillId="11" borderId="5" xfId="0" applyFont="1" applyFill="1" applyBorder="1" applyAlignment="1">
      <alignment horizontal="center" vertical="center" wrapText="1" readingOrder="1"/>
    </xf>
    <xf numFmtId="0" fontId="1" fillId="0" borderId="0" xfId="0" applyFont="1" applyAlignment="1">
      <alignment horizontal="left" wrapText="1"/>
    </xf>
    <xf numFmtId="0" fontId="62" fillId="0" borderId="120" xfId="0" applyFont="1" applyBorder="1" applyAlignment="1">
      <alignment horizontal="center" vertical="center" wrapText="1"/>
    </xf>
    <xf numFmtId="0" fontId="62" fillId="0" borderId="121" xfId="0" applyFont="1" applyBorder="1" applyAlignment="1">
      <alignment horizontal="center" vertical="center" wrapText="1"/>
    </xf>
    <xf numFmtId="0" fontId="62" fillId="0" borderId="122" xfId="0" applyFont="1" applyBorder="1" applyAlignment="1">
      <alignment horizontal="center" vertical="center" wrapText="1"/>
    </xf>
    <xf numFmtId="1" fontId="6" fillId="0" borderId="42" xfId="0" applyNumberFormat="1" applyFont="1" applyBorder="1" applyAlignment="1">
      <alignment horizontal="center"/>
    </xf>
    <xf numFmtId="1" fontId="6" fillId="0" borderId="44" xfId="0" applyNumberFormat="1" applyFont="1" applyBorder="1" applyAlignment="1">
      <alignment horizontal="center"/>
    </xf>
    <xf numFmtId="0" fontId="0" fillId="0" borderId="0" xfId="0" applyBorder="1"/>
    <xf numFmtId="0" fontId="0" fillId="3" borderId="74" xfId="0" applyFill="1" applyBorder="1" applyAlignment="1">
      <alignment wrapText="1"/>
    </xf>
    <xf numFmtId="0" fontId="0" fillId="3" borderId="74" xfId="0" applyFill="1" applyBorder="1"/>
    <xf numFmtId="0" fontId="0" fillId="30" borderId="74" xfId="0" applyFill="1" applyBorder="1"/>
    <xf numFmtId="9" fontId="0" fillId="30" borderId="42" xfId="1" applyFont="1" applyFill="1" applyBorder="1"/>
    <xf numFmtId="1" fontId="11" fillId="0" borderId="79" xfId="0" applyNumberFormat="1" applyFont="1" applyBorder="1" applyAlignment="1">
      <alignment horizontal="center" vertical="center"/>
    </xf>
    <xf numFmtId="1" fontId="11" fillId="0" borderId="1" xfId="0" applyNumberFormat="1" applyFont="1" applyBorder="1" applyAlignment="1">
      <alignment horizontal="center" vertical="center"/>
    </xf>
    <xf numFmtId="0" fontId="90" fillId="0" borderId="4" xfId="0" applyFont="1" applyBorder="1" applyAlignment="1">
      <alignment horizontal="center" vertical="center" wrapText="1"/>
    </xf>
    <xf numFmtId="0" fontId="90" fillId="0" borderId="6" xfId="0" applyFont="1" applyBorder="1" applyAlignment="1">
      <alignment horizontal="center" vertical="center" wrapText="1"/>
    </xf>
    <xf numFmtId="0" fontId="11" fillId="0" borderId="0" xfId="0" applyFont="1" applyAlignment="1"/>
    <xf numFmtId="0" fontId="1" fillId="0" borderId="1" xfId="0" applyFont="1" applyBorder="1" applyAlignment="1">
      <alignment horizontal="center" wrapText="1"/>
    </xf>
    <xf numFmtId="0" fontId="1" fillId="0" borderId="123" xfId="0" applyFont="1" applyBorder="1" applyAlignment="1">
      <alignment horizontal="center" vertical="center" wrapText="1"/>
    </xf>
    <xf numFmtId="0" fontId="1" fillId="0" borderId="124" xfId="0" applyFont="1" applyBorder="1" applyAlignment="1">
      <alignment horizontal="center" vertical="center" wrapText="1"/>
    </xf>
    <xf numFmtId="0" fontId="1" fillId="0" borderId="125" xfId="0" applyFont="1" applyBorder="1" applyAlignment="1">
      <alignment horizontal="center" vertical="center" wrapText="1"/>
    </xf>
    <xf numFmtId="1" fontId="90" fillId="0" borderId="1" xfId="0" applyNumberFormat="1" applyFont="1" applyBorder="1" applyAlignment="1">
      <alignment horizontal="center" vertical="center" wrapText="1"/>
    </xf>
    <xf numFmtId="1" fontId="90" fillId="0" borderId="4" xfId="0" applyNumberFormat="1" applyFont="1" applyBorder="1" applyAlignment="1">
      <alignment horizontal="center" vertical="center" wrapText="1"/>
    </xf>
    <xf numFmtId="1" fontId="90" fillId="0" borderId="5" xfId="0" applyNumberFormat="1" applyFont="1" applyBorder="1" applyAlignment="1">
      <alignment horizontal="center" vertical="center" wrapText="1"/>
    </xf>
    <xf numFmtId="1" fontId="90" fillId="0" borderId="6" xfId="0" applyNumberFormat="1" applyFont="1" applyBorder="1" applyAlignment="1">
      <alignment horizontal="center" vertical="center" wrapText="1"/>
    </xf>
    <xf numFmtId="1" fontId="90" fillId="0" borderId="109" xfId="0" applyNumberFormat="1" applyFont="1" applyBorder="1" applyAlignment="1">
      <alignment horizontal="center" vertical="center" wrapText="1"/>
    </xf>
    <xf numFmtId="1" fontId="90" fillId="0" borderId="105" xfId="0" applyNumberFormat="1" applyFont="1" applyBorder="1" applyAlignment="1">
      <alignment horizontal="center" vertical="center" wrapText="1"/>
    </xf>
    <xf numFmtId="1" fontId="90" fillId="0" borderId="111" xfId="0" applyNumberFormat="1" applyFont="1" applyBorder="1" applyAlignment="1">
      <alignment horizontal="center" vertic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62" fillId="0" borderId="23" xfId="0" applyFont="1" applyBorder="1" applyAlignment="1">
      <alignment horizontal="center" vertical="center"/>
    </xf>
  </cellXfs>
  <cellStyles count="7">
    <cellStyle name="Normal" xfId="0" builtinId="0"/>
    <cellStyle name="Normal 10 10" xfId="3" xr:uid="{2708C733-79B4-4D75-B3D1-CF5FB0E9AAF7}"/>
    <cellStyle name="Normal 10 24" xfId="4" xr:uid="{F8BD766F-EC48-4C86-84A0-A9216FAFB698}"/>
    <cellStyle name="Normal 2 10" xfId="2" xr:uid="{660D62AA-368A-4840-BD57-E519DE15A938}"/>
    <cellStyle name="Normal 2 58" xfId="6" xr:uid="{CE0187EE-60FD-4FB0-9D65-CCFC562130BB}"/>
    <cellStyle name="Normal 99" xfId="5" xr:uid="{043E956D-862A-44BA-9581-FE63A3FC12EC}"/>
    <cellStyle name="Pourcentage" xfId="1" builtinId="5"/>
  </cellStyles>
  <dxfs count="1">
    <dxf>
      <font>
        <color rgb="FFFF0000"/>
      </font>
    </dxf>
  </dxfs>
  <tableStyles count="0" defaultTableStyle="TableStyleMedium2" defaultPivotStyle="PivotStyleLight16"/>
  <colors>
    <mruColors>
      <color rgb="FFFFF4E6"/>
      <color rgb="FFF3974A"/>
      <color rgb="FFC1E4E8"/>
      <color rgb="FFFBBF67"/>
      <color rgb="FF15B6CA"/>
      <color rgb="FF416877"/>
      <color rgb="FFFFFFFF"/>
      <color rgb="FF76A3B4"/>
      <color rgb="FFFFD72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eteegalite.sharepoint.com/Users/Sol&#232;ne/Downloads/RSC%20Maquette%20UECE_sans_CS%20et%20D_1AN_02032017%20643%20DR%20BO%20V1%20(1).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eteegalite.sharepoint.com/sites/ServeurFETE/Documents%20partages/Syndicats/Projet%20synd%202022/BFC/Outils/BDES/BDES_Donn&#233;es%20&#201;galit&#233;%20Femmes-Hommes%20AUT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eteegalite.sharepoint.com/Users/Fete/FETE%20SCIC/Serveur%20FETE%20-%20Syndicats/projet-synd-FSE%202019-2020/BFC/Suivis%20individuels/BOURGOGNE/ENEDIS/RSC/RSC%20Maquette%20UECE_sans_CS%20et%20D_1AN_02032017%20643%20DR%20BO%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de Garde"/>
      <sheetName val="Sommaire"/>
      <sheetName val="Onglets"/>
      <sheetName val="Indica"/>
      <sheetName val="Source"/>
      <sheetName val="1.1"/>
      <sheetName val="1.2a"/>
      <sheetName val="1.2b"/>
      <sheetName val="1.3"/>
      <sheetName val="1.4"/>
      <sheetName val="1.5a"/>
      <sheetName val="1.5b"/>
      <sheetName val="1.6"/>
      <sheetName val="2.3"/>
      <sheetName val="2.4"/>
      <sheetName val="2.5"/>
      <sheetName val="3.1a"/>
      <sheetName val="3.1b"/>
      <sheetName val="3.2a"/>
      <sheetName val="3.2b"/>
      <sheetName val="3.3"/>
      <sheetName val="3.4"/>
      <sheetName val="3.4bis"/>
      <sheetName val="3.6"/>
      <sheetName val="4.1a"/>
      <sheetName val="4.1b"/>
      <sheetName val="4.2"/>
      <sheetName val="4.3"/>
      <sheetName val="4.4"/>
      <sheetName val="4.5"/>
      <sheetName val="5.1"/>
      <sheetName val="5.1d"/>
      <sheetName val="5.2"/>
      <sheetName val="5.3"/>
      <sheetName val="5.3b"/>
      <sheetName val="5.3bis a"/>
      <sheetName val="5.3bis b"/>
      <sheetName val="5.4"/>
      <sheetName val="5.5"/>
      <sheetName val="5.6"/>
      <sheetName val="5.6 (2013-2012)"/>
      <sheetName val="5.9"/>
      <sheetName val="5.11"/>
      <sheetName val="5.11d"/>
      <sheetName val="5.12"/>
      <sheetName val="5.13"/>
      <sheetName val="5.14"/>
      <sheetName val="5.15"/>
      <sheetName val="5.16"/>
      <sheetName val="5.16bis"/>
      <sheetName val="5.17"/>
      <sheetName val="5.18"/>
      <sheetName val="6.1"/>
      <sheetName val="6.1bis"/>
      <sheetName val="6.2"/>
      <sheetName val="6.2bis"/>
      <sheetName val="6.3a"/>
      <sheetName val="6.3a bis"/>
      <sheetName val="6.3b"/>
      <sheetName val="6.4"/>
      <sheetName val="6.5"/>
      <sheetName val="6.5bis"/>
      <sheetName val="6.6"/>
      <sheetName val="6.7"/>
      <sheetName val="6.7bis"/>
      <sheetName val="6.8"/>
      <sheetName val="6.9"/>
      <sheetName val="6.10"/>
      <sheetName val="6.11"/>
      <sheetName val="6.12"/>
      <sheetName val="6.13"/>
      <sheetName val="6.14"/>
      <sheetName val="6.15"/>
      <sheetName val="6.16"/>
      <sheetName val="6.17"/>
      <sheetName val="7.1a"/>
      <sheetName val="7.1b"/>
      <sheetName val="7.2"/>
      <sheetName val="7.3"/>
      <sheetName val="7.4"/>
      <sheetName val="7.5"/>
      <sheetName val="7.6"/>
      <sheetName val="7.7"/>
      <sheetName val="7.7bis"/>
      <sheetName val="7.8"/>
      <sheetName val="8.1"/>
      <sheetName val="8.2"/>
      <sheetName val="8.3"/>
      <sheetName val="9.1"/>
      <sheetName val="9.2"/>
      <sheetName val="9.3"/>
      <sheetName val="9.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ETE"/>
      <sheetName val="remarques generales"/>
      <sheetName val="Partie I"/>
      <sheetName val="Contrat, Temps et Organisation"/>
      <sheetName val="Embauches et Départs"/>
      <sheetName val="Positions et promotions"/>
      <sheetName val="Ancienneté et Âge"/>
      <sheetName val="Rémunération effective"/>
      <sheetName val="Ecarts de salaire"/>
      <sheetName val="Formation"/>
      <sheetName val="Risques, maladies, pénibilité"/>
      <sheetName val="partie 2"/>
      <sheetName val="Congés et Organisation"/>
      <sheetName val="Questions supplémentai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de Garde"/>
      <sheetName val="Sommaire"/>
      <sheetName val="Onglets"/>
      <sheetName val="Indica"/>
      <sheetName val="Source"/>
      <sheetName val="1.1"/>
      <sheetName val="1.2a"/>
      <sheetName val="1.2b"/>
      <sheetName val="1.3"/>
      <sheetName val="1.4"/>
      <sheetName val="1.5a"/>
      <sheetName val="1.5b"/>
      <sheetName val="1.6"/>
      <sheetName val="2.3"/>
      <sheetName val="2.4"/>
      <sheetName val="2.5"/>
      <sheetName val="3.1a"/>
      <sheetName val="3.1b"/>
      <sheetName val="3.2a"/>
      <sheetName val="3.2b"/>
      <sheetName val="3.3"/>
      <sheetName val="3.4"/>
      <sheetName val="3.4bis"/>
      <sheetName val="3.6"/>
      <sheetName val="4.1a"/>
      <sheetName val="4.1b"/>
      <sheetName val="4.2"/>
      <sheetName val="4.3"/>
      <sheetName val="4.4"/>
      <sheetName val="4.5"/>
      <sheetName val="5.1"/>
      <sheetName val="5.1d"/>
      <sheetName val="5.2"/>
      <sheetName val="5.3"/>
      <sheetName val="5.3b"/>
      <sheetName val="5.3bis a"/>
      <sheetName val="5.3bis b"/>
      <sheetName val="5.4"/>
      <sheetName val="5.5"/>
      <sheetName val="5.6"/>
      <sheetName val="5.6 (2013-2012)"/>
      <sheetName val="5.9"/>
      <sheetName val="5.11"/>
      <sheetName val="5.11d"/>
      <sheetName val="5.12"/>
      <sheetName val="5.13"/>
      <sheetName val="5.14"/>
      <sheetName val="5.15"/>
      <sheetName val="5.16"/>
      <sheetName val="5.16bis"/>
      <sheetName val="5.17"/>
      <sheetName val="5.18"/>
      <sheetName val="6.1"/>
      <sheetName val="6.1bis"/>
      <sheetName val="6.2"/>
      <sheetName val="6.2bis"/>
      <sheetName val="6.3a"/>
      <sheetName val="6.3a bis"/>
      <sheetName val="6.3b"/>
      <sheetName val="6.4"/>
      <sheetName val="6.5"/>
      <sheetName val="6.5bis"/>
      <sheetName val="6.6"/>
      <sheetName val="6.7"/>
      <sheetName val="6.7bis"/>
      <sheetName val="6.8"/>
      <sheetName val="6.9"/>
      <sheetName val="6.10"/>
      <sheetName val="6.11"/>
      <sheetName val="6.12"/>
      <sheetName val="6.13"/>
      <sheetName val="6.14"/>
      <sheetName val="6.15"/>
      <sheetName val="6.16"/>
      <sheetName val="6.17"/>
      <sheetName val="7.1a"/>
      <sheetName val="7.1b"/>
      <sheetName val="7.2"/>
      <sheetName val="7.3"/>
      <sheetName val="7.4"/>
      <sheetName val="7.5"/>
      <sheetName val="7.6"/>
      <sheetName val="7.7"/>
      <sheetName val="7.7bis"/>
      <sheetName val="7.8"/>
      <sheetName val="8.1"/>
      <sheetName val="8.2"/>
      <sheetName val="8.3"/>
      <sheetName val="9.1"/>
      <sheetName val="9.2"/>
      <sheetName val="9.3"/>
      <sheetName val="9.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theme/theme1.xml><?xml version="1.0" encoding="utf-8"?>
<a:theme xmlns:a="http://schemas.openxmlformats.org/drawingml/2006/main" name="Thème Office">
  <a:themeElements>
    <a:clrScheme name="Personnalisé 1">
      <a:dk1>
        <a:srgbClr val="416877"/>
      </a:dk1>
      <a:lt1>
        <a:srgbClr val="C1E4E8"/>
      </a:lt1>
      <a:dk2>
        <a:srgbClr val="416877"/>
      </a:dk2>
      <a:lt2>
        <a:srgbClr val="EEECE1"/>
      </a:lt2>
      <a:accent1>
        <a:srgbClr val="15B6CA"/>
      </a:accent1>
      <a:accent2>
        <a:srgbClr val="C1E4E8"/>
      </a:accent2>
      <a:accent3>
        <a:srgbClr val="FBBF67"/>
      </a:accent3>
      <a:accent4>
        <a:srgbClr val="F3974A"/>
      </a:accent4>
      <a:accent5>
        <a:srgbClr val="4BACC6"/>
      </a:accent5>
      <a:accent6>
        <a:srgbClr val="FBBF67"/>
      </a:accent6>
      <a:hlink>
        <a:srgbClr val="416877"/>
      </a:hlink>
      <a:folHlink>
        <a:srgbClr val="416877"/>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10552-6DE4-44FF-92F2-DBA4E2B960DD}">
  <sheetPr>
    <pageSetUpPr fitToPage="1"/>
  </sheetPr>
  <dimension ref="A1:L927"/>
  <sheetViews>
    <sheetView showGridLines="0" tabSelected="1" zoomScale="70" zoomScaleNormal="70" workbookViewId="0">
      <selection activeCell="H38" sqref="H38"/>
    </sheetView>
  </sheetViews>
  <sheetFormatPr baseColWidth="10" defaultColWidth="12.33203125" defaultRowHeight="15" customHeight="1" x14ac:dyDescent="0.3"/>
  <cols>
    <col min="1" max="1" width="160.5546875" customWidth="1"/>
    <col min="2" max="2" width="19.33203125" customWidth="1"/>
    <col min="3" max="22" width="9.6640625" customWidth="1"/>
  </cols>
  <sheetData>
    <row r="1" spans="1:2" ht="23.4" customHeight="1" x14ac:dyDescent="0.55000000000000004">
      <c r="A1" s="456" t="s">
        <v>0</v>
      </c>
      <c r="B1" s="457"/>
    </row>
    <row r="2" spans="1:2" ht="24" customHeight="1" x14ac:dyDescent="0.45">
      <c r="A2" s="190" t="s">
        <v>1</v>
      </c>
      <c r="B2" s="200"/>
    </row>
    <row r="3" spans="1:2" ht="18.75" customHeight="1" x14ac:dyDescent="0.5">
      <c r="A3" s="199" t="s">
        <v>2</v>
      </c>
      <c r="B3" s="200"/>
    </row>
    <row r="4" spans="1:2" ht="21" customHeight="1" x14ac:dyDescent="0.5">
      <c r="A4" s="199" t="s">
        <v>3</v>
      </c>
      <c r="B4" s="200"/>
    </row>
    <row r="5" spans="1:2" ht="24" customHeight="1" x14ac:dyDescent="0.45">
      <c r="A5" s="191" t="s">
        <v>4</v>
      </c>
      <c r="B5" s="200"/>
    </row>
    <row r="6" spans="1:2" ht="21.6" customHeight="1" x14ac:dyDescent="0.45">
      <c r="A6" s="190" t="s">
        <v>5</v>
      </c>
      <c r="B6" s="200"/>
    </row>
    <row r="7" spans="1:2" ht="39.6" customHeight="1" x14ac:dyDescent="0.45">
      <c r="A7" s="195" t="s">
        <v>6</v>
      </c>
      <c r="B7" s="200"/>
    </row>
    <row r="8" spans="1:2" ht="15" customHeight="1" x14ac:dyDescent="0.45">
      <c r="A8" s="190"/>
      <c r="B8" s="200"/>
    </row>
    <row r="9" spans="1:2" ht="15.75" customHeight="1" x14ac:dyDescent="0.45">
      <c r="A9" s="191" t="s">
        <v>7</v>
      </c>
      <c r="B9" s="200"/>
    </row>
    <row r="10" spans="1:2" ht="15" customHeight="1" x14ac:dyDescent="0.45">
      <c r="A10" s="190"/>
      <c r="B10" s="200"/>
    </row>
    <row r="11" spans="1:2" ht="21" customHeight="1" x14ac:dyDescent="0.45">
      <c r="A11" s="235" t="s">
        <v>8</v>
      </c>
      <c r="B11" s="200"/>
    </row>
    <row r="12" spans="1:2" ht="19.95" customHeight="1" x14ac:dyDescent="0.45">
      <c r="A12" s="236" t="s">
        <v>9</v>
      </c>
      <c r="B12" s="200"/>
    </row>
    <row r="13" spans="1:2" ht="45.6" customHeight="1" x14ac:dyDescent="0.45">
      <c r="A13" s="196" t="s">
        <v>10</v>
      </c>
      <c r="B13" s="200"/>
    </row>
    <row r="14" spans="1:2" ht="53.4" customHeight="1" x14ac:dyDescent="0.45">
      <c r="A14" s="196" t="s">
        <v>11</v>
      </c>
      <c r="B14" s="200"/>
    </row>
    <row r="15" spans="1:2" ht="40.200000000000003" customHeight="1" x14ac:dyDescent="0.45">
      <c r="A15" s="196" t="s">
        <v>12</v>
      </c>
      <c r="B15" s="200"/>
    </row>
    <row r="16" spans="1:2" ht="35.4" customHeight="1" x14ac:dyDescent="0.45">
      <c r="A16" s="196" t="s">
        <v>13</v>
      </c>
      <c r="B16" s="200"/>
    </row>
    <row r="17" spans="1:2" ht="46.2" customHeight="1" x14ac:dyDescent="0.45">
      <c r="A17" s="197" t="s">
        <v>14</v>
      </c>
      <c r="B17" s="200"/>
    </row>
    <row r="18" spans="1:2" ht="42" customHeight="1" x14ac:dyDescent="0.45">
      <c r="A18" s="196" t="s">
        <v>15</v>
      </c>
      <c r="B18" s="200"/>
    </row>
    <row r="19" spans="1:2" ht="52.5" customHeight="1" x14ac:dyDescent="0.45">
      <c r="A19" s="196" t="s">
        <v>16</v>
      </c>
      <c r="B19" s="200"/>
    </row>
    <row r="20" spans="1:2" ht="25.95" customHeight="1" x14ac:dyDescent="0.45">
      <c r="A20" s="196" t="s">
        <v>17</v>
      </c>
      <c r="B20" s="200"/>
    </row>
    <row r="21" spans="1:2" ht="91.5" customHeight="1" x14ac:dyDescent="0.45">
      <c r="A21" s="196" t="s">
        <v>18</v>
      </c>
      <c r="B21" s="200"/>
    </row>
    <row r="22" spans="1:2" ht="46.95" customHeight="1" x14ac:dyDescent="0.45">
      <c r="A22" s="196" t="s">
        <v>19</v>
      </c>
      <c r="B22" s="200"/>
    </row>
    <row r="23" spans="1:2" ht="160.5" customHeight="1" x14ac:dyDescent="0.45">
      <c r="A23" s="196" t="s">
        <v>20</v>
      </c>
      <c r="B23" s="200"/>
    </row>
    <row r="24" spans="1:2" ht="28.2" customHeight="1" x14ac:dyDescent="0.45">
      <c r="A24" s="237" t="s">
        <v>21</v>
      </c>
      <c r="B24" s="200"/>
    </row>
    <row r="25" spans="1:2" ht="18" customHeight="1" x14ac:dyDescent="0.45">
      <c r="A25" s="198" t="s">
        <v>22</v>
      </c>
      <c r="B25" s="200"/>
    </row>
    <row r="26" spans="1:2" ht="15" customHeight="1" x14ac:dyDescent="0.45">
      <c r="A26" s="196" t="s">
        <v>23</v>
      </c>
      <c r="B26" s="200"/>
    </row>
    <row r="27" spans="1:2" ht="15" customHeight="1" x14ac:dyDescent="0.45">
      <c r="A27" s="196" t="s">
        <v>24</v>
      </c>
      <c r="B27" s="200"/>
    </row>
    <row r="28" spans="1:2" ht="21.75" customHeight="1" x14ac:dyDescent="0.45">
      <c r="A28" s="198" t="s">
        <v>25</v>
      </c>
      <c r="B28" s="200"/>
    </row>
    <row r="29" spans="1:2" ht="16.5" customHeight="1" x14ac:dyDescent="0.45">
      <c r="A29" s="196" t="s">
        <v>26</v>
      </c>
      <c r="B29" s="200"/>
    </row>
    <row r="30" spans="1:2" ht="39" customHeight="1" x14ac:dyDescent="0.45">
      <c r="A30" s="196" t="s">
        <v>27</v>
      </c>
      <c r="B30" s="200"/>
    </row>
    <row r="31" spans="1:2" ht="63" customHeight="1" x14ac:dyDescent="0.45">
      <c r="A31" s="196" t="s">
        <v>28</v>
      </c>
      <c r="B31" s="200"/>
    </row>
    <row r="32" spans="1:2" ht="15" customHeight="1" x14ac:dyDescent="0.45">
      <c r="A32" s="196" t="s">
        <v>29</v>
      </c>
      <c r="B32" s="200"/>
    </row>
    <row r="33" spans="1:12" ht="15" customHeight="1" x14ac:dyDescent="0.45">
      <c r="A33" s="196" t="s">
        <v>30</v>
      </c>
      <c r="B33" s="200"/>
    </row>
    <row r="34" spans="1:12" ht="15" customHeight="1" x14ac:dyDescent="0.45">
      <c r="A34" s="196" t="s">
        <v>31</v>
      </c>
      <c r="B34" s="200"/>
    </row>
    <row r="35" spans="1:12" ht="15" customHeight="1" x14ac:dyDescent="0.45">
      <c r="A35" s="196" t="s">
        <v>32</v>
      </c>
      <c r="B35" s="200"/>
    </row>
    <row r="36" spans="1:12" ht="31.2" customHeight="1" x14ac:dyDescent="0.45">
      <c r="A36" s="196" t="s">
        <v>33</v>
      </c>
      <c r="B36" s="200"/>
    </row>
    <row r="37" spans="1:12" ht="20.399999999999999" customHeight="1" x14ac:dyDescent="0.45">
      <c r="A37" s="237" t="s">
        <v>34</v>
      </c>
      <c r="B37" s="200"/>
    </row>
    <row r="38" spans="1:12" ht="186.6" customHeight="1" x14ac:dyDescent="0.45">
      <c r="A38" s="197" t="s">
        <v>35</v>
      </c>
      <c r="B38" s="200"/>
    </row>
    <row r="39" spans="1:12" ht="22.95" customHeight="1" x14ac:dyDescent="0.45">
      <c r="A39" s="192" t="s">
        <v>36</v>
      </c>
      <c r="B39" s="200"/>
    </row>
    <row r="40" spans="1:12" ht="20.399999999999999" customHeight="1" x14ac:dyDescent="0.45">
      <c r="A40" s="191" t="s">
        <v>37</v>
      </c>
      <c r="B40" s="200"/>
    </row>
    <row r="41" spans="1:12" ht="19.2" customHeight="1" x14ac:dyDescent="0.45">
      <c r="A41" s="192" t="s">
        <v>38</v>
      </c>
      <c r="B41" s="200"/>
    </row>
    <row r="42" spans="1:12" ht="23.4" customHeight="1" x14ac:dyDescent="0.45">
      <c r="A42" s="191" t="s">
        <v>39</v>
      </c>
      <c r="B42" s="200"/>
    </row>
    <row r="43" spans="1:12" ht="21.6" customHeight="1" x14ac:dyDescent="0.45">
      <c r="A43" s="191" t="s">
        <v>40</v>
      </c>
      <c r="B43" s="200"/>
    </row>
    <row r="44" spans="1:12" ht="24" customHeight="1" x14ac:dyDescent="0.45">
      <c r="A44" s="191" t="s">
        <v>41</v>
      </c>
      <c r="B44" s="200"/>
    </row>
    <row r="45" spans="1:12" ht="24.75" customHeight="1" x14ac:dyDescent="0.45">
      <c r="A45" s="191" t="s">
        <v>42</v>
      </c>
      <c r="B45" s="200"/>
    </row>
    <row r="46" spans="1:12" ht="15.75" customHeight="1" x14ac:dyDescent="0.3">
      <c r="A46" s="193"/>
      <c r="B46" s="193"/>
      <c r="C46" s="193"/>
      <c r="D46" s="193"/>
      <c r="E46" s="193"/>
      <c r="F46" s="193"/>
      <c r="G46" s="193"/>
      <c r="H46" s="193"/>
      <c r="I46" s="193"/>
      <c r="J46" s="193"/>
      <c r="K46" s="193"/>
      <c r="L46" s="193"/>
    </row>
    <row r="47" spans="1:12" ht="31.2" customHeight="1" x14ac:dyDescent="0.5">
      <c r="A47" s="238" t="s">
        <v>43</v>
      </c>
      <c r="B47" s="239"/>
    </row>
    <row r="48" spans="1:12" ht="13.2" customHeight="1" x14ac:dyDescent="0.45">
      <c r="A48" s="458"/>
      <c r="B48" s="459"/>
    </row>
    <row r="49" spans="1:1" ht="15.75" customHeight="1" x14ac:dyDescent="0.3">
      <c r="A49" s="194"/>
    </row>
    <row r="50" spans="1:1" ht="15.75" customHeight="1" x14ac:dyDescent="0.3">
      <c r="A50" s="194"/>
    </row>
    <row r="51" spans="1:1" ht="15.75" customHeight="1" x14ac:dyDescent="0.3">
      <c r="A51" s="194"/>
    </row>
    <row r="52" spans="1:1" ht="15.75" customHeight="1" x14ac:dyDescent="0.3">
      <c r="A52" s="194"/>
    </row>
    <row r="53" spans="1:1" ht="15.75" customHeight="1" x14ac:dyDescent="0.3">
      <c r="A53" s="194"/>
    </row>
    <row r="54" spans="1:1" ht="15.75" customHeight="1" x14ac:dyDescent="0.3">
      <c r="A54" s="194"/>
    </row>
    <row r="55" spans="1:1" ht="15.75" customHeight="1" x14ac:dyDescent="0.3">
      <c r="A55" s="194"/>
    </row>
    <row r="56" spans="1:1" ht="15.75" customHeight="1" x14ac:dyDescent="0.3">
      <c r="A56" s="194"/>
    </row>
    <row r="57" spans="1:1" ht="15.75" customHeight="1" x14ac:dyDescent="0.3">
      <c r="A57" s="194"/>
    </row>
    <row r="58" spans="1:1" ht="15.75" customHeight="1" x14ac:dyDescent="0.3">
      <c r="A58" s="194"/>
    </row>
    <row r="59" spans="1:1" ht="15.75" customHeight="1" x14ac:dyDescent="0.3">
      <c r="A59" s="194"/>
    </row>
    <row r="60" spans="1:1" ht="15.75" customHeight="1" x14ac:dyDescent="0.3">
      <c r="A60" s="194"/>
    </row>
    <row r="61" spans="1:1" ht="15.75" customHeight="1" x14ac:dyDescent="0.3">
      <c r="A61" s="194"/>
    </row>
    <row r="62" spans="1:1" ht="15.75" customHeight="1" x14ac:dyDescent="0.3">
      <c r="A62" s="194"/>
    </row>
    <row r="63" spans="1:1" ht="15.75" customHeight="1" x14ac:dyDescent="0.3">
      <c r="A63" s="194"/>
    </row>
    <row r="64" spans="1:1" ht="15.75" customHeight="1" x14ac:dyDescent="0.3">
      <c r="A64" s="194"/>
    </row>
    <row r="65" spans="1:1" ht="15.75" customHeight="1" x14ac:dyDescent="0.3">
      <c r="A65" s="194"/>
    </row>
    <row r="66" spans="1:1" ht="15.75" customHeight="1" x14ac:dyDescent="0.3">
      <c r="A66" s="194"/>
    </row>
    <row r="67" spans="1:1" ht="15.75" customHeight="1" x14ac:dyDescent="0.3">
      <c r="A67" s="194"/>
    </row>
    <row r="68" spans="1:1" ht="15.75" customHeight="1" x14ac:dyDescent="0.3">
      <c r="A68" s="194"/>
    </row>
    <row r="69" spans="1:1" ht="15.75" customHeight="1" x14ac:dyDescent="0.3">
      <c r="A69" s="194"/>
    </row>
    <row r="70" spans="1:1" ht="15.75" customHeight="1" x14ac:dyDescent="0.3">
      <c r="A70" s="194"/>
    </row>
    <row r="71" spans="1:1" ht="15.75" customHeight="1" x14ac:dyDescent="0.3">
      <c r="A71" s="194"/>
    </row>
    <row r="72" spans="1:1" ht="15.75" customHeight="1" x14ac:dyDescent="0.3">
      <c r="A72" s="194"/>
    </row>
    <row r="73" spans="1:1" ht="15.75" customHeight="1" x14ac:dyDescent="0.3">
      <c r="A73" s="194"/>
    </row>
    <row r="74" spans="1:1" ht="15.75" customHeight="1" x14ac:dyDescent="0.3">
      <c r="A74" s="194"/>
    </row>
    <row r="75" spans="1:1" ht="15.75" customHeight="1" x14ac:dyDescent="0.3">
      <c r="A75" s="194"/>
    </row>
    <row r="76" spans="1:1" ht="15.75" customHeight="1" x14ac:dyDescent="0.3">
      <c r="A76" s="194"/>
    </row>
    <row r="77" spans="1:1" ht="15.75" customHeight="1" x14ac:dyDescent="0.3">
      <c r="A77" s="194"/>
    </row>
    <row r="78" spans="1:1" ht="15.75" customHeight="1" x14ac:dyDescent="0.3">
      <c r="A78" s="194"/>
    </row>
    <row r="79" spans="1:1" ht="15.75" customHeight="1" x14ac:dyDescent="0.3">
      <c r="A79" s="194"/>
    </row>
    <row r="80" spans="1:1" ht="15.75" customHeight="1" x14ac:dyDescent="0.3">
      <c r="A80" s="194"/>
    </row>
    <row r="81" spans="1:1" ht="15.75" customHeight="1" x14ac:dyDescent="0.3">
      <c r="A81" s="194"/>
    </row>
    <row r="82" spans="1:1" ht="15.75" customHeight="1" x14ac:dyDescent="0.3">
      <c r="A82" s="194"/>
    </row>
    <row r="83" spans="1:1" ht="15.75" customHeight="1" x14ac:dyDescent="0.3">
      <c r="A83" s="194"/>
    </row>
    <row r="84" spans="1:1" ht="15.75" customHeight="1" x14ac:dyDescent="0.3">
      <c r="A84" s="194"/>
    </row>
    <row r="85" spans="1:1" ht="15.75" customHeight="1" x14ac:dyDescent="0.3">
      <c r="A85" s="194"/>
    </row>
    <row r="86" spans="1:1" ht="15.75" customHeight="1" x14ac:dyDescent="0.3">
      <c r="A86" s="194"/>
    </row>
    <row r="87" spans="1:1" ht="15.75" customHeight="1" x14ac:dyDescent="0.3">
      <c r="A87" s="194"/>
    </row>
    <row r="88" spans="1:1" ht="15.75" customHeight="1" x14ac:dyDescent="0.3">
      <c r="A88" s="194"/>
    </row>
    <row r="89" spans="1:1" ht="15.75" customHeight="1" x14ac:dyDescent="0.3">
      <c r="A89" s="194"/>
    </row>
    <row r="90" spans="1:1" ht="15.75" customHeight="1" x14ac:dyDescent="0.3">
      <c r="A90" s="194"/>
    </row>
    <row r="91" spans="1:1" ht="15.75" customHeight="1" x14ac:dyDescent="0.3">
      <c r="A91" s="194"/>
    </row>
    <row r="92" spans="1:1" ht="15.75" customHeight="1" x14ac:dyDescent="0.3">
      <c r="A92" s="194"/>
    </row>
    <row r="93" spans="1:1" ht="15.75" customHeight="1" x14ac:dyDescent="0.3">
      <c r="A93" s="194"/>
    </row>
    <row r="94" spans="1:1" ht="15.75" customHeight="1" x14ac:dyDescent="0.3">
      <c r="A94" s="194"/>
    </row>
    <row r="95" spans="1:1" ht="15.75" customHeight="1" x14ac:dyDescent="0.3">
      <c r="A95" s="194"/>
    </row>
    <row r="96" spans="1:1" ht="15.75" customHeight="1" x14ac:dyDescent="0.3">
      <c r="A96" s="194"/>
    </row>
    <row r="97" spans="1:1" ht="15.75" customHeight="1" x14ac:dyDescent="0.3">
      <c r="A97" s="194"/>
    </row>
    <row r="98" spans="1:1" ht="15.75" customHeight="1" x14ac:dyDescent="0.3">
      <c r="A98" s="194"/>
    </row>
    <row r="99" spans="1:1" ht="15.75" customHeight="1" x14ac:dyDescent="0.3">
      <c r="A99" s="194"/>
    </row>
    <row r="100" spans="1:1" ht="15.75" customHeight="1" x14ac:dyDescent="0.3">
      <c r="A100" s="194"/>
    </row>
    <row r="101" spans="1:1" ht="15.75" customHeight="1" x14ac:dyDescent="0.3">
      <c r="A101" s="194"/>
    </row>
    <row r="102" spans="1:1" ht="15.75" customHeight="1" x14ac:dyDescent="0.3">
      <c r="A102" s="194"/>
    </row>
    <row r="103" spans="1:1" ht="15.75" customHeight="1" x14ac:dyDescent="0.3">
      <c r="A103" s="194"/>
    </row>
    <row r="104" spans="1:1" ht="15.75" customHeight="1" x14ac:dyDescent="0.3">
      <c r="A104" s="194"/>
    </row>
    <row r="105" spans="1:1" ht="15.75" customHeight="1" x14ac:dyDescent="0.3">
      <c r="A105" s="194"/>
    </row>
    <row r="106" spans="1:1" ht="15.75" customHeight="1" x14ac:dyDescent="0.3">
      <c r="A106" s="194"/>
    </row>
    <row r="107" spans="1:1" ht="15.75" customHeight="1" x14ac:dyDescent="0.3">
      <c r="A107" s="194"/>
    </row>
    <row r="108" spans="1:1" ht="15.75" customHeight="1" x14ac:dyDescent="0.3">
      <c r="A108" s="194"/>
    </row>
    <row r="109" spans="1:1" ht="15.75" customHeight="1" x14ac:dyDescent="0.3">
      <c r="A109" s="194"/>
    </row>
    <row r="110" spans="1:1" ht="15.75" customHeight="1" x14ac:dyDescent="0.3">
      <c r="A110" s="194"/>
    </row>
    <row r="111" spans="1:1" ht="15.75" customHeight="1" x14ac:dyDescent="0.3">
      <c r="A111" s="194"/>
    </row>
    <row r="112" spans="1:1" ht="15.75" customHeight="1" x14ac:dyDescent="0.3">
      <c r="A112" s="194"/>
    </row>
    <row r="113" spans="1:1" ht="15.75" customHeight="1" x14ac:dyDescent="0.3">
      <c r="A113" s="194"/>
    </row>
    <row r="114" spans="1:1" ht="15.75" customHeight="1" x14ac:dyDescent="0.3">
      <c r="A114" s="194"/>
    </row>
    <row r="115" spans="1:1" ht="15.75" customHeight="1" x14ac:dyDescent="0.3">
      <c r="A115" s="194"/>
    </row>
    <row r="116" spans="1:1" ht="15.75" customHeight="1" x14ac:dyDescent="0.3">
      <c r="A116" s="194"/>
    </row>
    <row r="117" spans="1:1" ht="15.75" customHeight="1" x14ac:dyDescent="0.3">
      <c r="A117" s="194"/>
    </row>
    <row r="118" spans="1:1" ht="15.75" customHeight="1" x14ac:dyDescent="0.3">
      <c r="A118" s="194"/>
    </row>
    <row r="119" spans="1:1" ht="15.75" customHeight="1" x14ac:dyDescent="0.3">
      <c r="A119" s="194"/>
    </row>
    <row r="120" spans="1:1" ht="15.75" customHeight="1" x14ac:dyDescent="0.3">
      <c r="A120" s="194"/>
    </row>
    <row r="121" spans="1:1" ht="15.75" customHeight="1" x14ac:dyDescent="0.3">
      <c r="A121" s="194"/>
    </row>
    <row r="122" spans="1:1" ht="15.75" customHeight="1" x14ac:dyDescent="0.3">
      <c r="A122" s="194"/>
    </row>
    <row r="123" spans="1:1" ht="15.75" customHeight="1" x14ac:dyDescent="0.3">
      <c r="A123" s="194"/>
    </row>
    <row r="124" spans="1:1" ht="15.75" customHeight="1" x14ac:dyDescent="0.3">
      <c r="A124" s="194"/>
    </row>
    <row r="125" spans="1:1" ht="15.75" customHeight="1" x14ac:dyDescent="0.3">
      <c r="A125" s="194"/>
    </row>
    <row r="126" spans="1:1" ht="15.75" customHeight="1" x14ac:dyDescent="0.3">
      <c r="A126" s="194"/>
    </row>
    <row r="127" spans="1:1" ht="15.75" customHeight="1" x14ac:dyDescent="0.3">
      <c r="A127" s="194"/>
    </row>
    <row r="128" spans="1:1" ht="15.75" customHeight="1" x14ac:dyDescent="0.3">
      <c r="A128" s="194"/>
    </row>
    <row r="129" spans="1:1" ht="15.75" customHeight="1" x14ac:dyDescent="0.3">
      <c r="A129" s="194"/>
    </row>
    <row r="130" spans="1:1" ht="15.75" customHeight="1" x14ac:dyDescent="0.3">
      <c r="A130" s="194"/>
    </row>
    <row r="131" spans="1:1" ht="15.75" customHeight="1" x14ac:dyDescent="0.3">
      <c r="A131" s="194"/>
    </row>
    <row r="132" spans="1:1" ht="15.75" customHeight="1" x14ac:dyDescent="0.3">
      <c r="A132" s="194"/>
    </row>
    <row r="133" spans="1:1" ht="15.75" customHeight="1" x14ac:dyDescent="0.3">
      <c r="A133" s="194"/>
    </row>
    <row r="134" spans="1:1" ht="15.75" customHeight="1" x14ac:dyDescent="0.3">
      <c r="A134" s="194"/>
    </row>
    <row r="135" spans="1:1" ht="15.75" customHeight="1" x14ac:dyDescent="0.3">
      <c r="A135" s="194"/>
    </row>
    <row r="136" spans="1:1" ht="15.75" customHeight="1" x14ac:dyDescent="0.3">
      <c r="A136" s="194"/>
    </row>
    <row r="137" spans="1:1" ht="15.75" customHeight="1" x14ac:dyDescent="0.3">
      <c r="A137" s="194"/>
    </row>
    <row r="138" spans="1:1" ht="15.75" customHeight="1" x14ac:dyDescent="0.3">
      <c r="A138" s="194"/>
    </row>
    <row r="139" spans="1:1" ht="15.75" customHeight="1" x14ac:dyDescent="0.3">
      <c r="A139" s="194"/>
    </row>
    <row r="140" spans="1:1" ht="15.75" customHeight="1" x14ac:dyDescent="0.3">
      <c r="A140" s="194"/>
    </row>
    <row r="141" spans="1:1" ht="15.75" customHeight="1" x14ac:dyDescent="0.3">
      <c r="A141" s="194"/>
    </row>
    <row r="142" spans="1:1" ht="15.75" customHeight="1" x14ac:dyDescent="0.3">
      <c r="A142" s="194"/>
    </row>
    <row r="143" spans="1:1" ht="15.75" customHeight="1" x14ac:dyDescent="0.3">
      <c r="A143" s="194"/>
    </row>
    <row r="144" spans="1:1" ht="15.75" customHeight="1" x14ac:dyDescent="0.3">
      <c r="A144" s="194"/>
    </row>
    <row r="145" spans="1:1" ht="15.75" customHeight="1" x14ac:dyDescent="0.3">
      <c r="A145" s="194"/>
    </row>
    <row r="146" spans="1:1" ht="15.75" customHeight="1" x14ac:dyDescent="0.3">
      <c r="A146" s="194"/>
    </row>
    <row r="147" spans="1:1" ht="15.75" customHeight="1" x14ac:dyDescent="0.3">
      <c r="A147" s="194"/>
    </row>
    <row r="148" spans="1:1" ht="15.75" customHeight="1" x14ac:dyDescent="0.3">
      <c r="A148" s="194"/>
    </row>
    <row r="149" spans="1:1" ht="15.75" customHeight="1" x14ac:dyDescent="0.3">
      <c r="A149" s="194"/>
    </row>
    <row r="150" spans="1:1" ht="15.75" customHeight="1" x14ac:dyDescent="0.3">
      <c r="A150" s="194"/>
    </row>
    <row r="151" spans="1:1" ht="15.75" customHeight="1" x14ac:dyDescent="0.3">
      <c r="A151" s="194"/>
    </row>
    <row r="152" spans="1:1" ht="15.75" customHeight="1" x14ac:dyDescent="0.3">
      <c r="A152" s="194"/>
    </row>
    <row r="153" spans="1:1" ht="15.75" customHeight="1" x14ac:dyDescent="0.3">
      <c r="A153" s="194"/>
    </row>
    <row r="154" spans="1:1" ht="15.75" customHeight="1" x14ac:dyDescent="0.3">
      <c r="A154" s="194"/>
    </row>
    <row r="155" spans="1:1" ht="15.75" customHeight="1" x14ac:dyDescent="0.3">
      <c r="A155" s="194"/>
    </row>
    <row r="156" spans="1:1" ht="15.75" customHeight="1" x14ac:dyDescent="0.3">
      <c r="A156" s="194"/>
    </row>
    <row r="157" spans="1:1" ht="15.75" customHeight="1" x14ac:dyDescent="0.3">
      <c r="A157" s="194"/>
    </row>
    <row r="158" spans="1:1" ht="15.75" customHeight="1" x14ac:dyDescent="0.3">
      <c r="A158" s="194"/>
    </row>
    <row r="159" spans="1:1" ht="15.75" customHeight="1" x14ac:dyDescent="0.3">
      <c r="A159" s="194"/>
    </row>
    <row r="160" spans="1:1" ht="15.75" customHeight="1" x14ac:dyDescent="0.3">
      <c r="A160" s="194"/>
    </row>
    <row r="161" spans="1:1" ht="15.75" customHeight="1" x14ac:dyDescent="0.3">
      <c r="A161" s="194"/>
    </row>
    <row r="162" spans="1:1" ht="15.75" customHeight="1" x14ac:dyDescent="0.3">
      <c r="A162" s="194"/>
    </row>
    <row r="163" spans="1:1" ht="15.75" customHeight="1" x14ac:dyDescent="0.3">
      <c r="A163" s="194"/>
    </row>
    <row r="164" spans="1:1" ht="15.75" customHeight="1" x14ac:dyDescent="0.3">
      <c r="A164" s="194"/>
    </row>
    <row r="165" spans="1:1" ht="15.75" customHeight="1" x14ac:dyDescent="0.3">
      <c r="A165" s="194"/>
    </row>
    <row r="166" spans="1:1" ht="15.75" customHeight="1" x14ac:dyDescent="0.3">
      <c r="A166" s="194"/>
    </row>
    <row r="167" spans="1:1" ht="15.75" customHeight="1" x14ac:dyDescent="0.3">
      <c r="A167" s="194"/>
    </row>
    <row r="168" spans="1:1" ht="15.75" customHeight="1" x14ac:dyDescent="0.3">
      <c r="A168" s="194"/>
    </row>
    <row r="169" spans="1:1" ht="15.75" customHeight="1" x14ac:dyDescent="0.3">
      <c r="A169" s="194"/>
    </row>
    <row r="170" spans="1:1" ht="15.75" customHeight="1" x14ac:dyDescent="0.3">
      <c r="A170" s="194"/>
    </row>
    <row r="171" spans="1:1" ht="15.75" customHeight="1" x14ac:dyDescent="0.3">
      <c r="A171" s="194"/>
    </row>
    <row r="172" spans="1:1" ht="15.75" customHeight="1" x14ac:dyDescent="0.3">
      <c r="A172" s="194"/>
    </row>
    <row r="173" spans="1:1" ht="15.75" customHeight="1" x14ac:dyDescent="0.3">
      <c r="A173" s="194"/>
    </row>
    <row r="174" spans="1:1" ht="15.75" customHeight="1" x14ac:dyDescent="0.3">
      <c r="A174" s="194"/>
    </row>
    <row r="175" spans="1:1" ht="15.75" customHeight="1" x14ac:dyDescent="0.3">
      <c r="A175" s="194"/>
    </row>
    <row r="176" spans="1:1" ht="15.75" customHeight="1" x14ac:dyDescent="0.3">
      <c r="A176" s="194"/>
    </row>
    <row r="177" spans="1:1" ht="15.75" customHeight="1" x14ac:dyDescent="0.3">
      <c r="A177" s="194"/>
    </row>
    <row r="178" spans="1:1" ht="15.75" customHeight="1" x14ac:dyDescent="0.3">
      <c r="A178" s="194"/>
    </row>
    <row r="179" spans="1:1" ht="15.75" customHeight="1" x14ac:dyDescent="0.3">
      <c r="A179" s="194"/>
    </row>
    <row r="180" spans="1:1" ht="15.75" customHeight="1" x14ac:dyDescent="0.3">
      <c r="A180" s="194"/>
    </row>
    <row r="181" spans="1:1" ht="15.75" customHeight="1" x14ac:dyDescent="0.3">
      <c r="A181" s="194"/>
    </row>
    <row r="182" spans="1:1" ht="15.75" customHeight="1" x14ac:dyDescent="0.3">
      <c r="A182" s="194"/>
    </row>
    <row r="183" spans="1:1" ht="15.75" customHeight="1" x14ac:dyDescent="0.3">
      <c r="A183" s="194"/>
    </row>
    <row r="184" spans="1:1" ht="15.75" customHeight="1" x14ac:dyDescent="0.3">
      <c r="A184" s="194"/>
    </row>
    <row r="185" spans="1:1" ht="15.75" customHeight="1" x14ac:dyDescent="0.3">
      <c r="A185" s="194"/>
    </row>
    <row r="186" spans="1:1" ht="15.75" customHeight="1" x14ac:dyDescent="0.3">
      <c r="A186" s="194"/>
    </row>
    <row r="187" spans="1:1" ht="15.75" customHeight="1" x14ac:dyDescent="0.3">
      <c r="A187" s="194"/>
    </row>
    <row r="188" spans="1:1" ht="15.75" customHeight="1" x14ac:dyDescent="0.3">
      <c r="A188" s="194"/>
    </row>
    <row r="189" spans="1:1" ht="15.75" customHeight="1" x14ac:dyDescent="0.3">
      <c r="A189" s="194"/>
    </row>
    <row r="190" spans="1:1" ht="15.75" customHeight="1" x14ac:dyDescent="0.3">
      <c r="A190" s="194"/>
    </row>
    <row r="191" spans="1:1" ht="15.75" customHeight="1" x14ac:dyDescent="0.3">
      <c r="A191" s="194"/>
    </row>
    <row r="192" spans="1:1" ht="15.75" customHeight="1" x14ac:dyDescent="0.3">
      <c r="A192" s="194"/>
    </row>
    <row r="193" spans="1:1" ht="15.75" customHeight="1" x14ac:dyDescent="0.3">
      <c r="A193" s="194"/>
    </row>
    <row r="194" spans="1:1" ht="15.75" customHeight="1" x14ac:dyDescent="0.3">
      <c r="A194" s="194"/>
    </row>
    <row r="195" spans="1:1" ht="15.75" customHeight="1" x14ac:dyDescent="0.3">
      <c r="A195" s="194"/>
    </row>
    <row r="196" spans="1:1" ht="15.75" customHeight="1" x14ac:dyDescent="0.3">
      <c r="A196" s="194"/>
    </row>
    <row r="197" spans="1:1" ht="15.75" customHeight="1" x14ac:dyDescent="0.3">
      <c r="A197" s="194"/>
    </row>
    <row r="198" spans="1:1" ht="15.75" customHeight="1" x14ac:dyDescent="0.3">
      <c r="A198" s="194"/>
    </row>
    <row r="199" spans="1:1" ht="15.75" customHeight="1" x14ac:dyDescent="0.3">
      <c r="A199" s="194"/>
    </row>
    <row r="200" spans="1:1" ht="15.75" customHeight="1" x14ac:dyDescent="0.3">
      <c r="A200" s="194"/>
    </row>
    <row r="201" spans="1:1" ht="15.75" customHeight="1" x14ac:dyDescent="0.3">
      <c r="A201" s="194"/>
    </row>
    <row r="202" spans="1:1" ht="15.75" customHeight="1" x14ac:dyDescent="0.3">
      <c r="A202" s="194"/>
    </row>
    <row r="203" spans="1:1" ht="15.75" customHeight="1" x14ac:dyDescent="0.3">
      <c r="A203" s="194"/>
    </row>
    <row r="204" spans="1:1" ht="15.75" customHeight="1" x14ac:dyDescent="0.3">
      <c r="A204" s="194"/>
    </row>
    <row r="205" spans="1:1" ht="15.75" customHeight="1" x14ac:dyDescent="0.3">
      <c r="A205" s="194"/>
    </row>
    <row r="206" spans="1:1" ht="15.75" customHeight="1" x14ac:dyDescent="0.3">
      <c r="A206" s="194"/>
    </row>
    <row r="207" spans="1:1" ht="15.75" customHeight="1" x14ac:dyDescent="0.3">
      <c r="A207" s="194"/>
    </row>
    <row r="208" spans="1:1" ht="15.75" customHeight="1" x14ac:dyDescent="0.3">
      <c r="A208" s="194"/>
    </row>
    <row r="209" spans="1:1" ht="15.75" customHeight="1" x14ac:dyDescent="0.3">
      <c r="A209" s="194"/>
    </row>
    <row r="210" spans="1:1" ht="15.75" customHeight="1" x14ac:dyDescent="0.3">
      <c r="A210" s="194"/>
    </row>
    <row r="211" spans="1:1" ht="15.75" customHeight="1" x14ac:dyDescent="0.3">
      <c r="A211" s="194"/>
    </row>
    <row r="212" spans="1:1" ht="15.75" customHeight="1" x14ac:dyDescent="0.3">
      <c r="A212" s="194"/>
    </row>
    <row r="213" spans="1:1" ht="15.75" customHeight="1" x14ac:dyDescent="0.3">
      <c r="A213" s="194"/>
    </row>
    <row r="214" spans="1:1" ht="15.75" customHeight="1" x14ac:dyDescent="0.3">
      <c r="A214" s="194"/>
    </row>
    <row r="215" spans="1:1" ht="15.75" customHeight="1" x14ac:dyDescent="0.3">
      <c r="A215" s="194"/>
    </row>
    <row r="216" spans="1:1" ht="15.75" customHeight="1" x14ac:dyDescent="0.3">
      <c r="A216" s="194"/>
    </row>
    <row r="217" spans="1:1" ht="15.75" customHeight="1" x14ac:dyDescent="0.3">
      <c r="A217" s="194"/>
    </row>
    <row r="218" spans="1:1" ht="15.75" customHeight="1" x14ac:dyDescent="0.3">
      <c r="A218" s="194"/>
    </row>
    <row r="219" spans="1:1" ht="15.75" customHeight="1" x14ac:dyDescent="0.3">
      <c r="A219" s="194"/>
    </row>
    <row r="220" spans="1:1" ht="15.75" customHeight="1" x14ac:dyDescent="0.3">
      <c r="A220" s="194"/>
    </row>
    <row r="221" spans="1:1" ht="15.75" customHeight="1" x14ac:dyDescent="0.3">
      <c r="A221" s="194"/>
    </row>
    <row r="222" spans="1:1" ht="15.75" customHeight="1" x14ac:dyDescent="0.3">
      <c r="A222" s="194"/>
    </row>
    <row r="223" spans="1:1" ht="15.75" customHeight="1" x14ac:dyDescent="0.3">
      <c r="A223" s="194"/>
    </row>
    <row r="224" spans="1:1" ht="15.75" customHeight="1" x14ac:dyDescent="0.3">
      <c r="A224" s="194"/>
    </row>
    <row r="225" spans="1:1" ht="15.75" customHeight="1" x14ac:dyDescent="0.3">
      <c r="A225" s="194"/>
    </row>
    <row r="226" spans="1:1" ht="15.75" customHeight="1" x14ac:dyDescent="0.3">
      <c r="A226" s="194"/>
    </row>
    <row r="227" spans="1:1" ht="15.75" customHeight="1" x14ac:dyDescent="0.3">
      <c r="A227" s="194"/>
    </row>
    <row r="228" spans="1:1" ht="15.75" customHeight="1" x14ac:dyDescent="0.3">
      <c r="A228" s="194"/>
    </row>
    <row r="229" spans="1:1" ht="15.75" customHeight="1" x14ac:dyDescent="0.3">
      <c r="A229" s="194"/>
    </row>
    <row r="230" spans="1:1" ht="15.75" customHeight="1" x14ac:dyDescent="0.3">
      <c r="A230" s="194"/>
    </row>
    <row r="231" spans="1:1" ht="15.75" customHeight="1" x14ac:dyDescent="0.3">
      <c r="A231" s="194"/>
    </row>
    <row r="232" spans="1:1" ht="15.75" customHeight="1" x14ac:dyDescent="0.3">
      <c r="A232" s="194"/>
    </row>
    <row r="233" spans="1:1" ht="15.75" customHeight="1" x14ac:dyDescent="0.3">
      <c r="A233" s="194"/>
    </row>
    <row r="234" spans="1:1" ht="15.75" customHeight="1" x14ac:dyDescent="0.3">
      <c r="A234" s="194"/>
    </row>
    <row r="235" spans="1:1" ht="15.75" customHeight="1" x14ac:dyDescent="0.3">
      <c r="A235" s="194"/>
    </row>
    <row r="236" spans="1:1" ht="15.75" customHeight="1" x14ac:dyDescent="0.3">
      <c r="A236" s="194"/>
    </row>
    <row r="237" spans="1:1" ht="15.75" customHeight="1" x14ac:dyDescent="0.3">
      <c r="A237" s="194"/>
    </row>
    <row r="238" spans="1:1" ht="15.75" customHeight="1" x14ac:dyDescent="0.3">
      <c r="A238" s="194"/>
    </row>
    <row r="239" spans="1:1" ht="15.75" customHeight="1" x14ac:dyDescent="0.3">
      <c r="A239" s="194"/>
    </row>
    <row r="240" spans="1:1" ht="15.75" customHeight="1" x14ac:dyDescent="0.3">
      <c r="A240" s="194"/>
    </row>
    <row r="241" spans="1:1" ht="15.75" customHeight="1" x14ac:dyDescent="0.3">
      <c r="A241" s="194"/>
    </row>
    <row r="242" spans="1:1" ht="15.75" customHeight="1" x14ac:dyDescent="0.3">
      <c r="A242" s="194"/>
    </row>
    <row r="243" spans="1:1" ht="15.75" customHeight="1" x14ac:dyDescent="0.3">
      <c r="A243" s="194"/>
    </row>
    <row r="244" spans="1:1" ht="15.75" customHeight="1" x14ac:dyDescent="0.3">
      <c r="A244" s="194"/>
    </row>
    <row r="245" spans="1:1" ht="15.75" customHeight="1" x14ac:dyDescent="0.3">
      <c r="A245" s="194"/>
    </row>
    <row r="246" spans="1:1" ht="15.75" customHeight="1" x14ac:dyDescent="0.3">
      <c r="A246" s="194"/>
    </row>
    <row r="247" spans="1:1" ht="15.75" customHeight="1" x14ac:dyDescent="0.3">
      <c r="A247" s="194"/>
    </row>
    <row r="248" spans="1:1" ht="15.75" customHeight="1" x14ac:dyDescent="0.3">
      <c r="A248" s="194"/>
    </row>
    <row r="249" spans="1:1" ht="15.75" customHeight="1" x14ac:dyDescent="0.3"/>
    <row r="250" spans="1:1" ht="15.75" customHeight="1" x14ac:dyDescent="0.3"/>
    <row r="251" spans="1:1" ht="15.75" customHeight="1" x14ac:dyDescent="0.3"/>
    <row r="252" spans="1:1" ht="15.75" customHeight="1" x14ac:dyDescent="0.3"/>
    <row r="253" spans="1:1" ht="15.75" customHeight="1" x14ac:dyDescent="0.3"/>
    <row r="254" spans="1:1" ht="15.75" customHeight="1" x14ac:dyDescent="0.3"/>
    <row r="255" spans="1:1" ht="15.75" customHeight="1" x14ac:dyDescent="0.3"/>
    <row r="256" spans="1:1"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sheetData>
  <mergeCells count="2">
    <mergeCell ref="A1:B1"/>
    <mergeCell ref="A48:B48"/>
  </mergeCells>
  <pageMargins left="0.25" right="0.25" top="0.75" bottom="0.75" header="0.3" footer="0.3"/>
  <pageSetup scale="41"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E1C35-3AA2-44AB-89D7-09AA906CBDDD}">
  <sheetPr>
    <pageSetUpPr fitToPage="1"/>
  </sheetPr>
  <dimension ref="A1:K34"/>
  <sheetViews>
    <sheetView topLeftCell="A4" zoomScale="80" zoomScaleNormal="80" workbookViewId="0">
      <selection activeCell="K31" sqref="K31"/>
    </sheetView>
  </sheetViews>
  <sheetFormatPr baseColWidth="10" defaultColWidth="11.44140625" defaultRowHeight="14.4" x14ac:dyDescent="0.3"/>
  <cols>
    <col min="1" max="1" width="24" customWidth="1"/>
    <col min="2" max="2" width="28.6640625" customWidth="1"/>
    <col min="3" max="3" width="19.44140625" customWidth="1"/>
    <col min="4" max="4" width="22.6640625" customWidth="1"/>
    <col min="5" max="5" width="23.33203125" customWidth="1"/>
    <col min="6" max="6" width="30.109375" customWidth="1"/>
    <col min="7" max="8" width="16.88671875" customWidth="1"/>
    <col min="9" max="9" width="22.109375" customWidth="1"/>
    <col min="10" max="10" width="26.88671875" customWidth="1"/>
    <col min="11" max="11" width="17.109375" customWidth="1"/>
    <col min="12" max="12" width="9.5546875" customWidth="1"/>
  </cols>
  <sheetData>
    <row r="1" spans="1:11" ht="33" x14ac:dyDescent="0.3">
      <c r="A1" s="37" t="s">
        <v>235</v>
      </c>
      <c r="D1" s="38"/>
    </row>
    <row r="3" spans="1:11" ht="23.4" x14ac:dyDescent="0.45">
      <c r="A3" s="39" t="s">
        <v>236</v>
      </c>
      <c r="B3" s="32"/>
      <c r="C3" s="32"/>
      <c r="D3" s="32"/>
      <c r="E3" s="32"/>
      <c r="F3" s="32"/>
      <c r="G3" s="32"/>
      <c r="H3" s="32"/>
    </row>
    <row r="4" spans="1:11" ht="23.4" x14ac:dyDescent="0.45">
      <c r="A4" s="39" t="s">
        <v>237</v>
      </c>
      <c r="B4" s="32"/>
      <c r="C4" s="32"/>
      <c r="D4" s="32"/>
      <c r="E4" s="32"/>
      <c r="F4" s="32"/>
      <c r="G4" s="32"/>
      <c r="H4" s="32"/>
    </row>
    <row r="5" spans="1:11" ht="23.4" x14ac:dyDescent="0.45">
      <c r="A5" s="39" t="s">
        <v>238</v>
      </c>
      <c r="B5" s="32"/>
      <c r="C5" s="32"/>
      <c r="D5" s="32"/>
      <c r="E5" s="32"/>
      <c r="F5" s="32"/>
      <c r="G5" s="32"/>
      <c r="H5" s="32"/>
    </row>
    <row r="6" spans="1:11" ht="21" x14ac:dyDescent="0.4">
      <c r="A6" s="9"/>
    </row>
    <row r="7" spans="1:11" ht="21" x14ac:dyDescent="0.4">
      <c r="A7" s="40" t="s">
        <v>239</v>
      </c>
      <c r="B7" s="41"/>
      <c r="C7" s="42" t="s">
        <v>240</v>
      </c>
      <c r="D7" s="41" t="s">
        <v>241</v>
      </c>
    </row>
    <row r="8" spans="1:11" ht="44.25" customHeight="1" x14ac:dyDescent="0.3">
      <c r="A8" s="43" t="s">
        <v>242</v>
      </c>
      <c r="B8" s="44"/>
      <c r="C8" s="45">
        <v>0.05</v>
      </c>
      <c r="D8" s="661" t="s">
        <v>243</v>
      </c>
      <c r="E8" s="661"/>
      <c r="F8" s="661"/>
      <c r="G8" s="661"/>
      <c r="H8" s="661"/>
      <c r="I8" s="661"/>
      <c r="J8" s="661"/>
      <c r="K8" s="661"/>
    </row>
    <row r="10" spans="1:11" ht="45.75" customHeight="1" x14ac:dyDescent="0.3">
      <c r="A10" s="662" t="s">
        <v>244</v>
      </c>
      <c r="B10" s="662" t="s">
        <v>245</v>
      </c>
      <c r="C10" s="662" t="s">
        <v>246</v>
      </c>
      <c r="D10" s="662"/>
      <c r="E10" s="662" t="s">
        <v>247</v>
      </c>
      <c r="F10" s="662" t="s">
        <v>248</v>
      </c>
      <c r="G10" s="663" t="s">
        <v>249</v>
      </c>
      <c r="H10" s="664"/>
      <c r="I10" s="662" t="s">
        <v>250</v>
      </c>
      <c r="J10" s="662" t="s">
        <v>251</v>
      </c>
      <c r="K10" s="662" t="s">
        <v>252</v>
      </c>
    </row>
    <row r="11" spans="1:11" ht="23.4" x14ac:dyDescent="0.3">
      <c r="A11" s="662"/>
      <c r="B11" s="662"/>
      <c r="C11" s="130" t="s">
        <v>253</v>
      </c>
      <c r="D11" s="130" t="s">
        <v>254</v>
      </c>
      <c r="E11" s="662"/>
      <c r="F11" s="662"/>
      <c r="G11" s="130" t="s">
        <v>253</v>
      </c>
      <c r="H11" s="130" t="s">
        <v>254</v>
      </c>
      <c r="I11" s="662"/>
      <c r="J11" s="662"/>
      <c r="K11" s="662"/>
    </row>
    <row r="12" spans="1:11" ht="23.25" customHeight="1" x14ac:dyDescent="0.45">
      <c r="A12" s="662" t="s">
        <v>255</v>
      </c>
      <c r="B12" s="46" t="s">
        <v>256</v>
      </c>
      <c r="C12" s="47"/>
      <c r="D12" s="47"/>
      <c r="E12" s="48" t="str">
        <f>IF(AND(C12&gt;0,D12&gt;0),(D12-C12)/D12," ")</f>
        <v xml:space="preserve"> </v>
      </c>
      <c r="F12" s="48" t="str">
        <f t="shared" ref="F12:F27" si="0">IF(ISNUMBER(E12),SIGN(E12)*MAX(0,ABS(E12)-$C$8)," ")</f>
        <v xml:space="preserve"> </v>
      </c>
      <c r="G12" s="49"/>
      <c r="H12" s="49"/>
      <c r="I12" s="50">
        <f>IF(AND(G12&gt;=3,H12&gt;=3),1,0)</f>
        <v>0</v>
      </c>
      <c r="J12" s="50">
        <f>I12*SUM(G12:H12)</f>
        <v>0</v>
      </c>
      <c r="K12" s="51">
        <f t="shared" ref="K12:K27" si="1">IF(I12=1,F12*J12/J$28,0)</f>
        <v>0</v>
      </c>
    </row>
    <row r="13" spans="1:11" ht="23.4" x14ac:dyDescent="0.45">
      <c r="A13" s="662"/>
      <c r="B13" s="46" t="s">
        <v>257</v>
      </c>
      <c r="C13" s="47"/>
      <c r="D13" s="47"/>
      <c r="E13" s="48" t="str">
        <f t="shared" ref="E13:E27" si="2">IF(AND(C13&gt;0,D13&gt;0),(D13-C13)/D13," ")</f>
        <v xml:space="preserve"> </v>
      </c>
      <c r="F13" s="48" t="str">
        <f t="shared" si="0"/>
        <v xml:space="preserve"> </v>
      </c>
      <c r="G13" s="49"/>
      <c r="H13" s="49"/>
      <c r="I13" s="50">
        <f t="shared" ref="I13:I27" si="3">IF(AND(G13&gt;=3,H13&gt;=3),1,0)</f>
        <v>0</v>
      </c>
      <c r="J13" s="50">
        <f t="shared" ref="J13:J27" si="4">I13*SUM(G13:H13)</f>
        <v>0</v>
      </c>
      <c r="K13" s="51">
        <f t="shared" si="1"/>
        <v>0</v>
      </c>
    </row>
    <row r="14" spans="1:11" ht="23.4" x14ac:dyDescent="0.45">
      <c r="A14" s="662"/>
      <c r="B14" s="46" t="s">
        <v>258</v>
      </c>
      <c r="C14" s="52"/>
      <c r="D14" s="52"/>
      <c r="E14" s="48" t="str">
        <f t="shared" si="2"/>
        <v xml:space="preserve"> </v>
      </c>
      <c r="F14" s="48" t="str">
        <f t="shared" si="0"/>
        <v xml:space="preserve"> </v>
      </c>
      <c r="G14" s="49"/>
      <c r="H14" s="49"/>
      <c r="I14" s="50">
        <f t="shared" si="3"/>
        <v>0</v>
      </c>
      <c r="J14" s="50">
        <f t="shared" si="4"/>
        <v>0</v>
      </c>
      <c r="K14" s="51">
        <f t="shared" si="1"/>
        <v>0</v>
      </c>
    </row>
    <row r="15" spans="1:11" ht="23.4" x14ac:dyDescent="0.45">
      <c r="A15" s="662"/>
      <c r="B15" s="46" t="s">
        <v>259</v>
      </c>
      <c r="C15" s="52"/>
      <c r="D15" s="52"/>
      <c r="E15" s="48" t="str">
        <f t="shared" si="2"/>
        <v xml:space="preserve"> </v>
      </c>
      <c r="F15" s="48" t="str">
        <f t="shared" si="0"/>
        <v xml:space="preserve"> </v>
      </c>
      <c r="G15" s="49"/>
      <c r="H15" s="49"/>
      <c r="I15" s="50">
        <f t="shared" si="3"/>
        <v>0</v>
      </c>
      <c r="J15" s="50">
        <f t="shared" si="4"/>
        <v>0</v>
      </c>
      <c r="K15" s="51">
        <f t="shared" si="1"/>
        <v>0</v>
      </c>
    </row>
    <row r="16" spans="1:11" ht="23.25" customHeight="1" x14ac:dyDescent="0.45">
      <c r="A16" s="662" t="s">
        <v>260</v>
      </c>
      <c r="B16" s="46" t="s">
        <v>256</v>
      </c>
      <c r="C16" s="47"/>
      <c r="D16" s="47"/>
      <c r="E16" s="48" t="str">
        <f t="shared" si="2"/>
        <v xml:space="preserve"> </v>
      </c>
      <c r="F16" s="48" t="str">
        <f t="shared" si="0"/>
        <v xml:space="preserve"> </v>
      </c>
      <c r="G16" s="49"/>
      <c r="H16" s="49"/>
      <c r="I16" s="50">
        <f t="shared" si="3"/>
        <v>0</v>
      </c>
      <c r="J16" s="50">
        <f t="shared" si="4"/>
        <v>0</v>
      </c>
      <c r="K16" s="51">
        <f t="shared" si="1"/>
        <v>0</v>
      </c>
    </row>
    <row r="17" spans="1:11" ht="23.4" x14ac:dyDescent="0.45">
      <c r="A17" s="662"/>
      <c r="B17" s="46" t="s">
        <v>257</v>
      </c>
      <c r="C17" s="47"/>
      <c r="D17" s="47"/>
      <c r="E17" s="48" t="str">
        <f t="shared" si="2"/>
        <v xml:space="preserve"> </v>
      </c>
      <c r="F17" s="48" t="str">
        <f t="shared" si="0"/>
        <v xml:space="preserve"> </v>
      </c>
      <c r="G17" s="49"/>
      <c r="H17" s="49"/>
      <c r="I17" s="50">
        <f t="shared" si="3"/>
        <v>0</v>
      </c>
      <c r="J17" s="50">
        <f t="shared" si="4"/>
        <v>0</v>
      </c>
      <c r="K17" s="51">
        <f t="shared" si="1"/>
        <v>0</v>
      </c>
    </row>
    <row r="18" spans="1:11" ht="23.4" x14ac:dyDescent="0.45">
      <c r="A18" s="662"/>
      <c r="B18" s="46" t="s">
        <v>258</v>
      </c>
      <c r="C18" s="52"/>
      <c r="D18" s="47"/>
      <c r="E18" s="48" t="str">
        <f t="shared" si="2"/>
        <v xml:space="preserve"> </v>
      </c>
      <c r="F18" s="48" t="str">
        <f t="shared" si="0"/>
        <v xml:space="preserve"> </v>
      </c>
      <c r="G18" s="49"/>
      <c r="H18" s="49"/>
      <c r="I18" s="50">
        <f t="shared" si="3"/>
        <v>0</v>
      </c>
      <c r="J18" s="50">
        <f t="shared" si="4"/>
        <v>0</v>
      </c>
      <c r="K18" s="51">
        <f t="shared" si="1"/>
        <v>0</v>
      </c>
    </row>
    <row r="19" spans="1:11" ht="23.4" x14ac:dyDescent="0.45">
      <c r="A19" s="662"/>
      <c r="B19" s="46" t="s">
        <v>259</v>
      </c>
      <c r="C19" s="52"/>
      <c r="D19" s="52"/>
      <c r="E19" s="48" t="str">
        <f t="shared" si="2"/>
        <v xml:space="preserve"> </v>
      </c>
      <c r="F19" s="48" t="str">
        <f t="shared" si="0"/>
        <v xml:space="preserve"> </v>
      </c>
      <c r="G19" s="49"/>
      <c r="H19" s="49"/>
      <c r="I19" s="50">
        <f t="shared" si="3"/>
        <v>0</v>
      </c>
      <c r="J19" s="50">
        <f t="shared" si="4"/>
        <v>0</v>
      </c>
      <c r="K19" s="51">
        <f t="shared" si="1"/>
        <v>0</v>
      </c>
    </row>
    <row r="20" spans="1:11" ht="23.25" customHeight="1" x14ac:dyDescent="0.45">
      <c r="A20" s="662" t="s">
        <v>261</v>
      </c>
      <c r="B20" s="46" t="s">
        <v>256</v>
      </c>
      <c r="C20" s="47"/>
      <c r="D20" s="47"/>
      <c r="E20" s="48" t="str">
        <f t="shared" si="2"/>
        <v xml:space="preserve"> </v>
      </c>
      <c r="F20" s="48" t="str">
        <f t="shared" si="0"/>
        <v xml:space="preserve"> </v>
      </c>
      <c r="G20" s="49"/>
      <c r="H20" s="49"/>
      <c r="I20" s="50">
        <f t="shared" si="3"/>
        <v>0</v>
      </c>
      <c r="J20" s="50">
        <f t="shared" si="4"/>
        <v>0</v>
      </c>
      <c r="K20" s="51">
        <f>IF(I20=1,F20*J20/J$28,0)</f>
        <v>0</v>
      </c>
    </row>
    <row r="21" spans="1:11" ht="23.4" x14ac:dyDescent="0.45">
      <c r="A21" s="662"/>
      <c r="B21" s="46" t="s">
        <v>257</v>
      </c>
      <c r="C21" s="47"/>
      <c r="D21" s="47"/>
      <c r="E21" s="48" t="str">
        <f t="shared" si="2"/>
        <v xml:space="preserve"> </v>
      </c>
      <c r="F21" s="48" t="str">
        <f t="shared" si="0"/>
        <v xml:space="preserve"> </v>
      </c>
      <c r="G21" s="49"/>
      <c r="H21" s="49"/>
      <c r="I21" s="50">
        <f t="shared" si="3"/>
        <v>0</v>
      </c>
      <c r="J21" s="50">
        <f t="shared" si="4"/>
        <v>0</v>
      </c>
      <c r="K21" s="51">
        <f t="shared" si="1"/>
        <v>0</v>
      </c>
    </row>
    <row r="22" spans="1:11" ht="23.4" x14ac:dyDescent="0.45">
      <c r="A22" s="662"/>
      <c r="B22" s="46" t="s">
        <v>258</v>
      </c>
      <c r="C22" s="52"/>
      <c r="D22" s="52"/>
      <c r="E22" s="48" t="str">
        <f>IF(AND(C22&gt;0,D22&gt;0),(D22-C22)/D22," ")</f>
        <v xml:space="preserve"> </v>
      </c>
      <c r="F22" s="48" t="str">
        <f t="shared" si="0"/>
        <v xml:space="preserve"> </v>
      </c>
      <c r="G22" s="49"/>
      <c r="H22" s="49"/>
      <c r="I22" s="50">
        <f t="shared" si="3"/>
        <v>0</v>
      </c>
      <c r="J22" s="50">
        <f t="shared" si="4"/>
        <v>0</v>
      </c>
      <c r="K22" s="51">
        <f t="shared" si="1"/>
        <v>0</v>
      </c>
    </row>
    <row r="23" spans="1:11" ht="23.4" x14ac:dyDescent="0.45">
      <c r="A23" s="662"/>
      <c r="B23" s="46" t="s">
        <v>259</v>
      </c>
      <c r="C23" s="52"/>
      <c r="D23" s="52"/>
      <c r="E23" s="48" t="str">
        <f t="shared" si="2"/>
        <v xml:space="preserve"> </v>
      </c>
      <c r="F23" s="48" t="str">
        <f t="shared" si="0"/>
        <v xml:space="preserve"> </v>
      </c>
      <c r="G23" s="49"/>
      <c r="H23" s="49"/>
      <c r="I23" s="50">
        <f t="shared" si="3"/>
        <v>0</v>
      </c>
      <c r="J23" s="50">
        <f t="shared" si="4"/>
        <v>0</v>
      </c>
      <c r="K23" s="51">
        <f t="shared" si="1"/>
        <v>0</v>
      </c>
    </row>
    <row r="24" spans="1:11" ht="23.25" customHeight="1" x14ac:dyDescent="0.45">
      <c r="A24" s="662" t="s">
        <v>262</v>
      </c>
      <c r="B24" s="46" t="s">
        <v>256</v>
      </c>
      <c r="C24" s="47"/>
      <c r="D24" s="47"/>
      <c r="E24" s="48" t="str">
        <f t="shared" si="2"/>
        <v xml:space="preserve"> </v>
      </c>
      <c r="F24" s="48" t="str">
        <f t="shared" si="0"/>
        <v xml:space="preserve"> </v>
      </c>
      <c r="G24" s="49"/>
      <c r="H24" s="49"/>
      <c r="I24" s="50">
        <f t="shared" si="3"/>
        <v>0</v>
      </c>
      <c r="J24" s="50">
        <f t="shared" si="4"/>
        <v>0</v>
      </c>
      <c r="K24" s="51">
        <f t="shared" si="1"/>
        <v>0</v>
      </c>
    </row>
    <row r="25" spans="1:11" ht="23.4" x14ac:dyDescent="0.45">
      <c r="A25" s="662"/>
      <c r="B25" s="46" t="s">
        <v>257</v>
      </c>
      <c r="C25" s="47"/>
      <c r="D25" s="47"/>
      <c r="E25" s="48" t="str">
        <f t="shared" si="2"/>
        <v xml:space="preserve"> </v>
      </c>
      <c r="F25" s="48" t="str">
        <f t="shared" si="0"/>
        <v xml:space="preserve"> </v>
      </c>
      <c r="G25" s="49"/>
      <c r="H25" s="49"/>
      <c r="I25" s="50">
        <f t="shared" si="3"/>
        <v>0</v>
      </c>
      <c r="J25" s="50">
        <f t="shared" si="4"/>
        <v>0</v>
      </c>
      <c r="K25" s="51">
        <f t="shared" si="1"/>
        <v>0</v>
      </c>
    </row>
    <row r="26" spans="1:11" ht="23.4" x14ac:dyDescent="0.45">
      <c r="A26" s="662"/>
      <c r="B26" s="46" t="s">
        <v>258</v>
      </c>
      <c r="C26" s="52"/>
      <c r="D26" s="52"/>
      <c r="E26" s="48" t="str">
        <f t="shared" si="2"/>
        <v xml:space="preserve"> </v>
      </c>
      <c r="F26" s="48" t="str">
        <f t="shared" si="0"/>
        <v xml:space="preserve"> </v>
      </c>
      <c r="G26" s="49"/>
      <c r="H26" s="49"/>
      <c r="I26" s="50">
        <f t="shared" si="3"/>
        <v>0</v>
      </c>
      <c r="J26" s="50">
        <f t="shared" si="4"/>
        <v>0</v>
      </c>
      <c r="K26" s="51">
        <f t="shared" si="1"/>
        <v>0</v>
      </c>
    </row>
    <row r="27" spans="1:11" ht="23.4" x14ac:dyDescent="0.45">
      <c r="A27" s="662"/>
      <c r="B27" s="46" t="s">
        <v>259</v>
      </c>
      <c r="C27" s="52"/>
      <c r="D27" s="52"/>
      <c r="E27" s="48" t="str">
        <f t="shared" si="2"/>
        <v xml:space="preserve"> </v>
      </c>
      <c r="F27" s="48" t="str">
        <f t="shared" si="0"/>
        <v xml:space="preserve"> </v>
      </c>
      <c r="G27" s="49"/>
      <c r="H27" s="49"/>
      <c r="I27" s="50">
        <f t="shared" si="3"/>
        <v>0</v>
      </c>
      <c r="J27" s="50">
        <f t="shared" si="4"/>
        <v>0</v>
      </c>
      <c r="K27" s="51">
        <f t="shared" si="1"/>
        <v>0</v>
      </c>
    </row>
    <row r="28" spans="1:11" ht="36.75" customHeight="1" x14ac:dyDescent="0.3">
      <c r="A28" s="665" t="s">
        <v>263</v>
      </c>
      <c r="B28" s="665"/>
      <c r="C28" s="53" t="e">
        <f>SUMPRODUCT(C12:C27,G12:G27)/SUM(G12:G27)</f>
        <v>#DIV/0!</v>
      </c>
      <c r="D28" s="53" t="e">
        <f>SUMPRODUCT(D12:D27,H12:H27)/SUM(H12:H27)</f>
        <v>#DIV/0!</v>
      </c>
      <c r="E28" s="54" t="e">
        <f>IF(AND(C28&gt;0,D28&gt;0),(D28-C28)/D28," ")</f>
        <v>#DIV/0!</v>
      </c>
      <c r="F28" s="55"/>
      <c r="G28" s="659">
        <f>SUM(G12:H27)</f>
        <v>0</v>
      </c>
      <c r="H28" s="660"/>
      <c r="I28" s="55"/>
      <c r="J28" s="55">
        <f>SUM(J12:J27)</f>
        <v>0</v>
      </c>
      <c r="K28" s="159">
        <f>SUM(K12:K27)</f>
        <v>0</v>
      </c>
    </row>
    <row r="30" spans="1:11" s="32" customFormat="1" ht="23.4" x14ac:dyDescent="0.45">
      <c r="A30" s="56" t="s">
        <v>264</v>
      </c>
      <c r="B30" s="56"/>
      <c r="C30" s="56"/>
      <c r="H30" s="56"/>
    </row>
    <row r="31" spans="1:11" s="32" customFormat="1" ht="23.4" x14ac:dyDescent="0.45">
      <c r="A31" s="56"/>
      <c r="H31" s="56"/>
    </row>
    <row r="32" spans="1:11" ht="23.4" x14ac:dyDescent="0.45">
      <c r="A32" s="39" t="s">
        <v>265</v>
      </c>
      <c r="B32" s="57"/>
      <c r="D32" s="58" t="str">
        <f>IF(G28&gt;0,IF(J28&gt;=40%*G28,1,0),"#N/A")</f>
        <v>#N/A</v>
      </c>
      <c r="E32" s="59" t="str">
        <f>IF(D32=1,"Les effectifs valides représentent plus de 40 % des effectifs totaux.",IF(D32=0,"Les effectifs valides représentent moins de 40 % des effectifs totaux."," "))</f>
        <v xml:space="preserve"> </v>
      </c>
      <c r="H32" s="57"/>
    </row>
    <row r="33" spans="1:8" ht="23.4" x14ac:dyDescent="0.45">
      <c r="A33" s="39" t="s">
        <v>266</v>
      </c>
      <c r="B33" s="57"/>
      <c r="D33" s="60" t="str">
        <f>IF(D32=1,ABS(ROUND(100*K28,1)),IF(D32=0,"INCALCULABLE","#N/A"))</f>
        <v>#N/A</v>
      </c>
      <c r="E33" s="59" t="str">
        <f>IF(AND(K28&gt;0,D32=1),"Un écart de rémunération est constaté en faveur des hommes.",IF(AND(K28&lt;0,D32=1),"Un écart de rémunération est constaté en faveur des femmes."," "))</f>
        <v xml:space="preserve"> </v>
      </c>
      <c r="H33" s="57"/>
    </row>
    <row r="34" spans="1:8" ht="23.4" x14ac:dyDescent="0.45">
      <c r="A34" s="39" t="s">
        <v>267</v>
      </c>
      <c r="B34" s="57"/>
      <c r="D34" s="61" t="e">
        <f>VLOOKUP(D33,barèmes!B5:C26,2)</f>
        <v>#N/A</v>
      </c>
    </row>
  </sheetData>
  <mergeCells count="16">
    <mergeCell ref="G28:H28"/>
    <mergeCell ref="D8:K8"/>
    <mergeCell ref="A10:A11"/>
    <mergeCell ref="B10:B11"/>
    <mergeCell ref="C10:D10"/>
    <mergeCell ref="E10:E11"/>
    <mergeCell ref="F10:F11"/>
    <mergeCell ref="G10:H10"/>
    <mergeCell ref="I10:I11"/>
    <mergeCell ref="J10:J11"/>
    <mergeCell ref="K10:K11"/>
    <mergeCell ref="A12:A15"/>
    <mergeCell ref="A16:A19"/>
    <mergeCell ref="A20:A23"/>
    <mergeCell ref="A24:A27"/>
    <mergeCell ref="A28:B28"/>
  </mergeCells>
  <pageMargins left="0.7" right="0.7" top="0.75" bottom="0.75" header="0.3" footer="0.3"/>
  <pageSetup paperSize="9" scale="46"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88BA4-F56F-4B98-8F49-865AAA85B8F3}">
  <sheetPr>
    <pageSetUpPr fitToPage="1"/>
  </sheetPr>
  <dimension ref="A1:J24"/>
  <sheetViews>
    <sheetView zoomScale="80" zoomScaleNormal="80" workbookViewId="0">
      <selection activeCell="I19" sqref="I19"/>
    </sheetView>
  </sheetViews>
  <sheetFormatPr baseColWidth="10" defaultColWidth="11.44140625" defaultRowHeight="14.4" x14ac:dyDescent="0.3"/>
  <cols>
    <col min="1" max="1" width="59.6640625" customWidth="1"/>
    <col min="2" max="2" width="19.44140625" customWidth="1"/>
    <col min="3" max="3" width="17.6640625" customWidth="1"/>
    <col min="4" max="4" width="18" customWidth="1"/>
    <col min="5" max="7" width="16.88671875" customWidth="1"/>
    <col min="8" max="8" width="18.88671875" customWidth="1"/>
    <col min="9" max="10" width="21.109375" customWidth="1"/>
    <col min="11" max="11" width="9.5546875" customWidth="1"/>
  </cols>
  <sheetData>
    <row r="1" spans="1:10" ht="33" x14ac:dyDescent="0.3">
      <c r="A1" s="37" t="s">
        <v>268</v>
      </c>
      <c r="C1" s="38"/>
    </row>
    <row r="3" spans="1:10" s="32" customFormat="1" ht="21" x14ac:dyDescent="0.4">
      <c r="A3" s="62" t="s">
        <v>236</v>
      </c>
    </row>
    <row r="4" spans="1:10" s="32" customFormat="1" ht="21" x14ac:dyDescent="0.4">
      <c r="A4" s="62" t="s">
        <v>269</v>
      </c>
    </row>
    <row r="5" spans="1:10" s="32" customFormat="1" ht="21" x14ac:dyDescent="0.4">
      <c r="A5" s="62" t="s">
        <v>270</v>
      </c>
    </row>
    <row r="7" spans="1:10" ht="74.25" customHeight="1" x14ac:dyDescent="0.3">
      <c r="A7" s="662"/>
      <c r="B7" s="662" t="s">
        <v>271</v>
      </c>
      <c r="C7" s="662"/>
      <c r="D7" s="663" t="s">
        <v>249</v>
      </c>
      <c r="E7" s="664"/>
      <c r="F7" s="663" t="s">
        <v>272</v>
      </c>
      <c r="G7" s="664"/>
      <c r="H7" s="662" t="s">
        <v>273</v>
      </c>
      <c r="I7" s="662" t="s">
        <v>274</v>
      </c>
      <c r="J7" s="662" t="s">
        <v>275</v>
      </c>
    </row>
    <row r="8" spans="1:10" ht="23.4" x14ac:dyDescent="0.3">
      <c r="A8" s="662"/>
      <c r="B8" s="130" t="s">
        <v>253</v>
      </c>
      <c r="C8" s="130" t="s">
        <v>254</v>
      </c>
      <c r="D8" s="130" t="s">
        <v>253</v>
      </c>
      <c r="E8" s="130" t="s">
        <v>254</v>
      </c>
      <c r="F8" s="130" t="s">
        <v>253</v>
      </c>
      <c r="G8" s="130" t="s">
        <v>254</v>
      </c>
      <c r="H8" s="662"/>
      <c r="I8" s="662"/>
      <c r="J8" s="662"/>
    </row>
    <row r="9" spans="1:10" ht="34.5" customHeight="1" x14ac:dyDescent="0.3">
      <c r="A9" s="131" t="s">
        <v>263</v>
      </c>
      <c r="B9" s="149"/>
      <c r="C9" s="149"/>
      <c r="D9" s="150">
        <f>SUM('1- écart rémunération'!G12:G27)</f>
        <v>0</v>
      </c>
      <c r="E9" s="150">
        <f>SUM('1- écart rémunération'!H12:H27)</f>
        <v>0</v>
      </c>
      <c r="F9" s="151" t="e">
        <f>B9/D9</f>
        <v>#DIV/0!</v>
      </c>
      <c r="G9" s="151" t="e">
        <f>C9/E9</f>
        <v>#DIV/0!</v>
      </c>
      <c r="H9" s="151" t="e">
        <f>G9-F9</f>
        <v>#DIV/0!</v>
      </c>
      <c r="I9" s="152" t="e">
        <f>IF(AND(0&lt;=B9,B9&lt;=D9,0&lt;=C9,C9&lt;=E9),ABS(F9-G9),"#VALEUR!")</f>
        <v>#DIV/0!</v>
      </c>
      <c r="J9" s="153" t="e">
        <f>I9*MIN(D9,E9)</f>
        <v>#DIV/0!</v>
      </c>
    </row>
    <row r="10" spans="1:10" ht="25.5" customHeight="1" x14ac:dyDescent="0.3">
      <c r="A10" s="154" t="s">
        <v>276</v>
      </c>
      <c r="B10" s="154"/>
      <c r="C10" s="154"/>
      <c r="D10" s="154"/>
      <c r="E10" s="154"/>
      <c r="F10" s="154"/>
      <c r="G10" s="154"/>
      <c r="H10" s="154"/>
      <c r="I10" s="155" t="e">
        <f>IF(I9="#VALEUR!","Incohérence dans les nombres de salariés saisis."," ")</f>
        <v>#DIV/0!</v>
      </c>
      <c r="J10" s="154"/>
    </row>
    <row r="11" spans="1:10" ht="23.25" customHeight="1" x14ac:dyDescent="0.45">
      <c r="A11" s="63" t="s">
        <v>277</v>
      </c>
      <c r="B11" s="64"/>
      <c r="C11" s="64"/>
      <c r="D11" s="65"/>
      <c r="E11" s="65"/>
      <c r="F11" s="65"/>
      <c r="G11" s="65"/>
      <c r="H11" s="65"/>
      <c r="I11" s="66"/>
      <c r="J11" s="66"/>
    </row>
    <row r="12" spans="1:10" ht="23.25" customHeight="1" x14ac:dyDescent="0.45">
      <c r="A12" s="63" t="s">
        <v>278</v>
      </c>
      <c r="B12" s="64"/>
      <c r="C12" s="64"/>
      <c r="D12" s="65"/>
      <c r="E12" s="65"/>
      <c r="F12" s="65"/>
      <c r="G12" s="65"/>
      <c r="H12" s="65"/>
      <c r="I12" s="66"/>
      <c r="J12" s="66"/>
    </row>
    <row r="14" spans="1:10" ht="23.4" x14ac:dyDescent="0.45">
      <c r="A14" s="39" t="s">
        <v>265</v>
      </c>
      <c r="D14" s="58" t="str">
        <f>IF(AND(ISBLANK(B9),ISBLANK(C9)),"#N/A",IF(AND(D9&gt;=5,E9&gt;=5,B9+C9&gt;0),1,0))</f>
        <v>#N/A</v>
      </c>
      <c r="E14" s="41" t="str">
        <f>IF(D14=1,"Il y a eu des augmentations et les effectifs comportent au moins 5 femmes et 5 hommes.",IF(OR(D9&lt;5,E9&lt;5),"Les effectifs comprennent moins de 5 femmes ou moins de 5 hommes.",IF(AND(ISBLANK(B9),ISBLANK(C9))," ","Il n'y a pas eu d'augmentations dans l'entreprise.")))</f>
        <v>Les effectifs comprennent moins de 5 femmes ou moins de 5 hommes.</v>
      </c>
      <c r="F14" s="57"/>
      <c r="G14" s="57"/>
      <c r="H14" s="57"/>
    </row>
    <row r="15" spans="1:10" ht="23.4" x14ac:dyDescent="0.45">
      <c r="A15" s="39" t="s">
        <v>279</v>
      </c>
      <c r="D15" s="60" t="str">
        <f>IF(D14=1,ABS(ROUND(100*I9,1)),IF(D14=0,"INCALCULABLE","#N/A"))</f>
        <v>#N/A</v>
      </c>
      <c r="E15" s="41" t="e">
        <f>IF(AND(H9&gt;=0.05%,D14=1),"Un écart de taux d'augmentation est constaté en faveur des hommes.",IF(AND(H9&lt;=-0.05%,D14=1),"Un écart de taux d'augmentation est constaté en faveur des femmes."," "))</f>
        <v>#DIV/0!</v>
      </c>
      <c r="F15" s="57"/>
      <c r="G15" s="57"/>
      <c r="H15" s="57"/>
    </row>
    <row r="16" spans="1:10" ht="23.4" x14ac:dyDescent="0.45">
      <c r="A16" s="39" t="s">
        <v>280</v>
      </c>
      <c r="D16" s="60" t="str">
        <f>IF(D14=1,ABS(ROUND(J9,1)),IF(D14=0,"INCALCULABLE","#N/A"))</f>
        <v>#N/A</v>
      </c>
      <c r="E16" s="666" t="e">
        <v>#DIV/0!</v>
      </c>
      <c r="F16" s="666"/>
      <c r="G16" s="666"/>
      <c r="H16" s="666"/>
      <c r="I16" s="666"/>
      <c r="J16" s="666"/>
    </row>
    <row r="17" spans="1:10" ht="23.4" x14ac:dyDescent="0.45">
      <c r="A17" s="39"/>
      <c r="D17" s="156"/>
      <c r="E17" s="666"/>
      <c r="F17" s="666"/>
      <c r="G17" s="666"/>
      <c r="H17" s="666"/>
      <c r="I17" s="666"/>
      <c r="J17" s="666"/>
    </row>
    <row r="18" spans="1:10" ht="23.4" x14ac:dyDescent="0.45">
      <c r="A18" s="39" t="s">
        <v>281</v>
      </c>
      <c r="D18" s="157" t="e">
        <f>IF('1- écart rémunération'!D32=1,IF(AND('1- écart rémunération'!D34&lt;MAX(barèmes!C5:C26), SIGN(H9)=-SIGN('1- écart rémunération'!K28)),MAX(barèmes!F5:F8),VLOOKUP(D15,barèmes!E5:F8,2)),VLOOKUP(D15,barèmes!E5:F8,2))</f>
        <v>#N/A</v>
      </c>
      <c r="E18" s="41"/>
      <c r="F18" s="57"/>
      <c r="G18" s="57"/>
      <c r="H18" s="57"/>
    </row>
    <row r="19" spans="1:10" ht="23.4" x14ac:dyDescent="0.45">
      <c r="A19" s="39" t="s">
        <v>282</v>
      </c>
      <c r="D19" s="157" t="e">
        <f>IF('1- écart rémunération'!D32=1,IF(AND('1- écart rémunération'!D34&lt;MAX(barèmes!C5:C26), SIGN(H9)=-SIGN('1- écart rémunération'!K28)),MAX(barèmes!F5:F8),VLOOKUP(D16,barèmes!E5:F8,2)),VLOOKUP(D16,barèmes!E5:F8,2))</f>
        <v>#N/A</v>
      </c>
      <c r="E19" s="41"/>
      <c r="F19" s="57"/>
      <c r="G19" s="57"/>
      <c r="H19" s="57"/>
    </row>
    <row r="20" spans="1:10" ht="23.4" x14ac:dyDescent="0.45">
      <c r="A20" s="39" t="s">
        <v>283</v>
      </c>
      <c r="D20" s="61" t="e">
        <f>MAX(D18,D19)</f>
        <v>#N/A</v>
      </c>
      <c r="E20" s="41" t="str">
        <f>IF('1- écart rémunération'!D32=1,IF(AND('1- écart rémunération'!D34&lt;MAX(barèmes!C5:C26), SIGN(H9)=-SIGN('1- écart rémunération'!K28),D15&gt;=0.1),"L'écart d'augmentations réduit l'écart de rémunération. Tous les points sont accordés."," ")," ")</f>
        <v xml:space="preserve"> </v>
      </c>
      <c r="F20" s="57"/>
      <c r="G20" s="57"/>
      <c r="H20" s="57"/>
    </row>
    <row r="24" spans="1:10" x14ac:dyDescent="0.3">
      <c r="B24" s="158"/>
      <c r="C24" s="158"/>
    </row>
  </sheetData>
  <mergeCells count="8">
    <mergeCell ref="J7:J8"/>
    <mergeCell ref="E16:J17"/>
    <mergeCell ref="A7:A8"/>
    <mergeCell ref="B7:C7"/>
    <mergeCell ref="D7:E7"/>
    <mergeCell ref="F7:G7"/>
    <mergeCell ref="H7:H8"/>
    <mergeCell ref="I7:I8"/>
  </mergeCells>
  <pageMargins left="0.7" right="0.7" top="0.75" bottom="0.75" header="0.3" footer="0.3"/>
  <pageSetup paperSize="9" scale="5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2B211-1FC0-4AF5-96D4-4AC0B4820C66}">
  <sheetPr>
    <pageSetUpPr fitToPage="1"/>
  </sheetPr>
  <dimension ref="A1:M14"/>
  <sheetViews>
    <sheetView zoomScale="80" zoomScaleNormal="80" workbookViewId="0">
      <selection activeCell="L13" sqref="L13"/>
    </sheetView>
  </sheetViews>
  <sheetFormatPr baseColWidth="10" defaultColWidth="11.44140625" defaultRowHeight="14.4" x14ac:dyDescent="0.3"/>
  <cols>
    <col min="1" max="1" width="46.109375" customWidth="1"/>
    <col min="2" max="3" width="24.5546875" customWidth="1"/>
    <col min="4" max="4" width="19.33203125" customWidth="1"/>
    <col min="5" max="5" width="9.5546875" customWidth="1"/>
  </cols>
  <sheetData>
    <row r="1" spans="1:13" ht="71.25" customHeight="1" x14ac:dyDescent="0.3">
      <c r="A1" s="668" t="s">
        <v>284</v>
      </c>
      <c r="B1" s="669"/>
      <c r="C1" s="669"/>
      <c r="D1" s="669"/>
      <c r="E1" s="669"/>
      <c r="F1" s="669"/>
      <c r="G1" s="669"/>
      <c r="H1" s="669"/>
      <c r="I1" s="669"/>
      <c r="J1" s="669"/>
      <c r="K1" s="669"/>
      <c r="L1" s="669"/>
      <c r="M1" s="669"/>
    </row>
    <row r="3" spans="1:13" s="32" customFormat="1" ht="21" x14ac:dyDescent="0.4">
      <c r="A3" s="62" t="s">
        <v>236</v>
      </c>
    </row>
    <row r="4" spans="1:13" s="32" customFormat="1" ht="21" x14ac:dyDescent="0.4">
      <c r="A4" s="62" t="s">
        <v>269</v>
      </c>
    </row>
    <row r="6" spans="1:13" ht="74.25" customHeight="1" x14ac:dyDescent="0.3">
      <c r="A6" s="662"/>
      <c r="B6" s="662" t="s">
        <v>285</v>
      </c>
      <c r="C6" s="662"/>
      <c r="D6" s="662" t="s">
        <v>286</v>
      </c>
    </row>
    <row r="7" spans="1:13" ht="23.4" x14ac:dyDescent="0.3">
      <c r="A7" s="662"/>
      <c r="B7" s="130" t="s">
        <v>287</v>
      </c>
      <c r="C7" s="130" t="s">
        <v>288</v>
      </c>
      <c r="D7" s="662"/>
    </row>
    <row r="8" spans="1:13" ht="32.25" customHeight="1" x14ac:dyDescent="0.3">
      <c r="A8" s="131" t="s">
        <v>263</v>
      </c>
      <c r="B8" s="67"/>
      <c r="C8" s="67"/>
      <c r="D8" s="160" t="str">
        <f>IF(C12=1, IF(AND(C8&gt;=0,C8&lt;=B8),C8/B8,"ERREUR")," ")</f>
        <v xml:space="preserve"> </v>
      </c>
    </row>
    <row r="9" spans="1:13" ht="129" customHeight="1" x14ac:dyDescent="0.4">
      <c r="A9" s="670" t="s">
        <v>289</v>
      </c>
      <c r="B9" s="671"/>
      <c r="C9" s="671"/>
      <c r="D9" s="671"/>
    </row>
    <row r="10" spans="1:13" ht="51" customHeight="1" x14ac:dyDescent="0.3">
      <c r="A10" s="672" t="s">
        <v>290</v>
      </c>
      <c r="B10" s="673"/>
      <c r="C10" s="673"/>
      <c r="D10" s="673"/>
    </row>
    <row r="12" spans="1:13" ht="23.4" x14ac:dyDescent="0.45">
      <c r="A12" s="39" t="s">
        <v>265</v>
      </c>
      <c r="C12" s="68" t="str">
        <f>IF(ISBLANK(B8),"#N/A",IF(B8&gt;0,1,0))</f>
        <v>#N/A</v>
      </c>
      <c r="D12" s="41" t="str">
        <f>IF(C12=1,"Il y a eu au moins un retour de congé maternité avec augmentation pendant ce congé.",IF(C12=0,"Il n'y a pas eu de retour de congé maternité avec augmentation pendant ce congé."," "))</f>
        <v xml:space="preserve"> </v>
      </c>
      <c r="E12" s="57"/>
    </row>
    <row r="13" spans="1:13" ht="71.25" customHeight="1" x14ac:dyDescent="0.45">
      <c r="A13" s="667" t="s">
        <v>291</v>
      </c>
      <c r="B13" s="667"/>
      <c r="C13" s="60" t="str">
        <f>IF(C12=1,ABS(ROUND(100*D8,1)),IF(C12=0,"INCALCULABLE","#N/A"))</f>
        <v>#N/A</v>
      </c>
      <c r="D13" s="132"/>
      <c r="E13" s="41"/>
    </row>
    <row r="14" spans="1:13" ht="44.25" customHeight="1" x14ac:dyDescent="0.3">
      <c r="A14" s="69" t="s">
        <v>292</v>
      </c>
      <c r="B14" s="70"/>
      <c r="C14" s="71" t="e">
        <f>VLOOKUP(C13,barèmes!H5:I6,2)</f>
        <v>#N/A</v>
      </c>
      <c r="D14" s="661" t="e">
        <f>IF(C14=0,"Les salariés de retour de congé maternité ou d’adoption, durant lequel des augmentations sont intervenues, n’ont pas tous été augmentés. Aucun point n’est accordé.",IF(C14=MAX(barèmes!I5:I6),"Tous les salariés de retour de congé maternité ou d’adoption, durant lequel des augmentations sont intervenues, ont été augmentés. Tous les points sont accordés."," "))</f>
        <v>#N/A</v>
      </c>
      <c r="E14" s="661"/>
      <c r="F14" s="661"/>
      <c r="G14" s="661"/>
      <c r="H14" s="661"/>
      <c r="I14" s="661"/>
      <c r="J14" s="661"/>
      <c r="K14" s="661"/>
      <c r="L14" s="661"/>
      <c r="M14" s="661"/>
    </row>
  </sheetData>
  <mergeCells count="8">
    <mergeCell ref="A13:B13"/>
    <mergeCell ref="D14:M14"/>
    <mergeCell ref="A1:M1"/>
    <mergeCell ref="A6:A7"/>
    <mergeCell ref="B6:C6"/>
    <mergeCell ref="D6:D7"/>
    <mergeCell ref="A9:D9"/>
    <mergeCell ref="A10:D10"/>
  </mergeCells>
  <pageMargins left="0.7" right="0.7" top="0.75" bottom="0.75" header="0.3" footer="0.3"/>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7AF6F-F0F5-428D-8944-3367DC273F10}">
  <sheetPr>
    <pageSetUpPr fitToPage="1"/>
  </sheetPr>
  <dimension ref="A1:E12"/>
  <sheetViews>
    <sheetView zoomScale="80" zoomScaleNormal="80" workbookViewId="0">
      <selection activeCell="N21" sqref="N21"/>
    </sheetView>
  </sheetViews>
  <sheetFormatPr baseColWidth="10" defaultColWidth="11.44140625" defaultRowHeight="14.4" x14ac:dyDescent="0.3"/>
  <cols>
    <col min="1" max="1" width="46.109375" customWidth="1"/>
    <col min="2" max="4" width="18.109375" customWidth="1"/>
    <col min="5" max="5" width="26.88671875" customWidth="1"/>
    <col min="6" max="6" width="9.5546875" customWidth="1"/>
  </cols>
  <sheetData>
    <row r="1" spans="1:5" ht="33" x14ac:dyDescent="0.3">
      <c r="A1" s="37" t="s">
        <v>293</v>
      </c>
      <c r="C1" s="38"/>
      <c r="D1" s="38"/>
    </row>
    <row r="3" spans="1:5" s="32" customFormat="1" ht="21" x14ac:dyDescent="0.4">
      <c r="A3" s="62" t="s">
        <v>236</v>
      </c>
    </row>
    <row r="4" spans="1:5" s="32" customFormat="1" ht="21" x14ac:dyDescent="0.4">
      <c r="A4" s="62" t="s">
        <v>269</v>
      </c>
    </row>
    <row r="6" spans="1:5" ht="74.25" customHeight="1" x14ac:dyDescent="0.3">
      <c r="A6" s="662"/>
      <c r="B6" s="663" t="s">
        <v>294</v>
      </c>
      <c r="C6" s="674"/>
      <c r="D6" s="664"/>
      <c r="E6" s="662" t="s">
        <v>295</v>
      </c>
    </row>
    <row r="7" spans="1:5" ht="23.4" x14ac:dyDescent="0.3">
      <c r="A7" s="662"/>
      <c r="B7" s="130" t="s">
        <v>253</v>
      </c>
      <c r="C7" s="130" t="s">
        <v>254</v>
      </c>
      <c r="D7" s="130" t="s">
        <v>296</v>
      </c>
      <c r="E7" s="662"/>
    </row>
    <row r="8" spans="1:5" ht="45" customHeight="1" x14ac:dyDescent="0.3">
      <c r="A8" s="131" t="s">
        <v>263</v>
      </c>
      <c r="B8" s="67"/>
      <c r="C8" s="67"/>
      <c r="D8" s="72">
        <f>B8+C8</f>
        <v>0</v>
      </c>
      <c r="E8" s="73" t="str">
        <f>IF(D8=10,MIN(B8,C8),"TOTAL différent de 10")</f>
        <v>TOTAL différent de 10</v>
      </c>
    </row>
    <row r="9" spans="1:5" ht="23.25" customHeight="1" x14ac:dyDescent="0.45">
      <c r="A9" s="63" t="s">
        <v>297</v>
      </c>
      <c r="B9" s="64"/>
      <c r="C9" s="64"/>
      <c r="D9" s="64"/>
      <c r="E9" s="66"/>
    </row>
    <row r="11" spans="1:5" ht="68.25" customHeight="1" x14ac:dyDescent="0.45">
      <c r="A11" s="667" t="s">
        <v>298</v>
      </c>
      <c r="B11" s="669"/>
      <c r="C11" s="74" t="str">
        <f>E8</f>
        <v>TOTAL différent de 10</v>
      </c>
      <c r="D11" s="41" t="str">
        <f>IF(D8=10,IF(B8&gt;C8,"Les hommes sont sous-représentés parmi les salariés les mieux rémunérés.",IF(C8&gt;B8,"Les femmes sont sous-représentées parmi les salariés les mieux rémunérés.","Les hommes et les femmes sont à parité parmi les salariés les mieux rémunérés."))," ")</f>
        <v xml:space="preserve"> </v>
      </c>
    </row>
    <row r="12" spans="1:5" ht="23.4" x14ac:dyDescent="0.45">
      <c r="A12" s="39" t="s">
        <v>299</v>
      </c>
      <c r="C12" s="75" t="e">
        <f>VLOOKUP(C11,barèmes!K5:L7,2)</f>
        <v>#N/A</v>
      </c>
    </row>
  </sheetData>
  <mergeCells count="4">
    <mergeCell ref="A6:A7"/>
    <mergeCell ref="B6:D6"/>
    <mergeCell ref="E6:E7"/>
    <mergeCell ref="A11:B11"/>
  </mergeCells>
  <pageMargins left="0.7" right="0.7" top="0.75" bottom="0.75" header="0.3" footer="0.3"/>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3623-C6B3-4C79-A16D-1B73BD2884DB}">
  <sheetPr>
    <pageSetUpPr fitToPage="1"/>
  </sheetPr>
  <dimension ref="A1:F12"/>
  <sheetViews>
    <sheetView zoomScale="80" zoomScaleNormal="80" workbookViewId="0">
      <selection activeCell="G11" sqref="G11"/>
    </sheetView>
  </sheetViews>
  <sheetFormatPr baseColWidth="10" defaultColWidth="11.44140625" defaultRowHeight="14.4" x14ac:dyDescent="0.3"/>
  <cols>
    <col min="1" max="1" width="48.5546875" customWidth="1"/>
    <col min="2" max="2" width="20.88671875" customWidth="1"/>
    <col min="3" max="3" width="27.5546875" customWidth="1"/>
    <col min="4" max="4" width="28.109375" customWidth="1"/>
    <col min="5" max="5" width="27.6640625" customWidth="1"/>
    <col min="6" max="6" width="30.6640625" customWidth="1"/>
  </cols>
  <sheetData>
    <row r="1" spans="1:6" ht="35.4" x14ac:dyDescent="0.3">
      <c r="A1" s="76" t="s">
        <v>300</v>
      </c>
    </row>
    <row r="3" spans="1:6" s="32" customFormat="1" ht="23.4" x14ac:dyDescent="0.45">
      <c r="A3" s="39" t="s">
        <v>301</v>
      </c>
      <c r="B3" s="56"/>
    </row>
    <row r="5" spans="1:6" ht="59.25" customHeight="1" thickBot="1" x14ac:dyDescent="0.35">
      <c r="A5" s="77"/>
      <c r="B5" s="78" t="s">
        <v>302</v>
      </c>
      <c r="C5" s="78" t="s">
        <v>303</v>
      </c>
      <c r="D5" s="78" t="s">
        <v>304</v>
      </c>
      <c r="E5" s="78" t="s">
        <v>305</v>
      </c>
      <c r="F5" s="78" t="s">
        <v>306</v>
      </c>
    </row>
    <row r="6" spans="1:6" ht="50.1" customHeight="1" thickTop="1" thickBot="1" x14ac:dyDescent="0.35">
      <c r="A6" s="79" t="s">
        <v>307</v>
      </c>
      <c r="B6" s="80" t="str">
        <f>'1- écart rémunération'!D32</f>
        <v>#N/A</v>
      </c>
      <c r="C6" s="81" t="str">
        <f>'1- écart rémunération'!D33</f>
        <v>#N/A</v>
      </c>
      <c r="D6" s="80" t="str">
        <f>IF(B6=1,'1- écart rémunération'!D34," ")</f>
        <v xml:space="preserve"> </v>
      </c>
      <c r="E6" s="82">
        <v>40</v>
      </c>
      <c r="F6" s="82" t="e">
        <f>B6*E6</f>
        <v>#VALUE!</v>
      </c>
    </row>
    <row r="7" spans="1:6" ht="56.25" customHeight="1" thickBot="1" x14ac:dyDescent="0.35">
      <c r="A7" s="83" t="s">
        <v>308</v>
      </c>
      <c r="B7" s="84" t="str">
        <f>'2- écart augmentations'!D14</f>
        <v>#N/A</v>
      </c>
      <c r="C7" s="161" t="str">
        <f>IF(B7=1,MIN('2- écart augmentations'!D15,'2- écart augmentations'!D16),IF(B7=0,"INCALCULABLE","#N/A"))</f>
        <v>#N/A</v>
      </c>
      <c r="D7" s="84" t="str">
        <f>IF(B7=1,'2- écart augmentations'!D20," ")</f>
        <v xml:space="preserve"> </v>
      </c>
      <c r="E7" s="85">
        <v>35</v>
      </c>
      <c r="F7" s="85" t="e">
        <f t="shared" ref="F7:F9" si="0">B7*E7</f>
        <v>#VALUE!</v>
      </c>
    </row>
    <row r="8" spans="1:6" ht="50.1" customHeight="1" thickBot="1" x14ac:dyDescent="0.35">
      <c r="A8" s="83" t="s">
        <v>309</v>
      </c>
      <c r="B8" s="84" t="str">
        <f>'3- AI maternité'!C12</f>
        <v>#N/A</v>
      </c>
      <c r="C8" s="86" t="str">
        <f>'3- AI maternité'!C13</f>
        <v>#N/A</v>
      </c>
      <c r="D8" s="86" t="str">
        <f>IF(B8=1,'3- AI maternité'!C14," ")</f>
        <v xml:space="preserve"> </v>
      </c>
      <c r="E8" s="85">
        <v>15</v>
      </c>
      <c r="F8" s="85" t="e">
        <f t="shared" si="0"/>
        <v>#VALUE!</v>
      </c>
    </row>
    <row r="9" spans="1:6" ht="60.75" customHeight="1" x14ac:dyDescent="0.3">
      <c r="A9" s="87" t="s">
        <v>293</v>
      </c>
      <c r="B9" s="88">
        <v>1</v>
      </c>
      <c r="C9" s="88" t="str">
        <f>'4- 10 + hautes rému'!C11</f>
        <v>TOTAL différent de 10</v>
      </c>
      <c r="D9" s="88" t="e">
        <f>IF(B9=1,'4- 10 + hautes rému'!C12," ")</f>
        <v>#N/A</v>
      </c>
      <c r="E9" s="89">
        <v>10</v>
      </c>
      <c r="F9" s="89">
        <f t="shared" si="0"/>
        <v>10</v>
      </c>
    </row>
    <row r="10" spans="1:6" ht="45" customHeight="1" x14ac:dyDescent="0.3">
      <c r="A10" s="90" t="s">
        <v>310</v>
      </c>
      <c r="B10" s="91"/>
      <c r="C10" s="91"/>
      <c r="D10" s="92" t="e">
        <f>SUM(D6:D9)</f>
        <v>#N/A</v>
      </c>
      <c r="E10" s="93"/>
      <c r="F10" s="93" t="e">
        <f>SUM(F6:F9)</f>
        <v>#VALUE!</v>
      </c>
    </row>
    <row r="11" spans="1:6" ht="45" customHeight="1" x14ac:dyDescent="0.3">
      <c r="A11" s="94" t="s">
        <v>311</v>
      </c>
      <c r="B11" s="95"/>
      <c r="C11" s="95"/>
      <c r="D11" s="96" t="e">
        <f>IF(F10&gt;=75,D10*100/F10,"INCALCULABLE")</f>
        <v>#VALUE!</v>
      </c>
      <c r="E11" s="97"/>
      <c r="F11" s="97">
        <v>100</v>
      </c>
    </row>
    <row r="12" spans="1:6" ht="21" x14ac:dyDescent="0.4">
      <c r="A12" s="41" t="e">
        <f>IF(F10&lt;75,"L'index est incalculable car le nombre de points maximum des indicateurs calculables est inférieur à 75.",IF(AND(F10&gt;=75,F10&lt;100),"Le total des indicateurs calculables est ramené sur 100 points en appliquant la règle de la proportionnalité."," "))</f>
        <v>#VALUE!</v>
      </c>
    </row>
  </sheetData>
  <pageMargins left="0.7" right="0.7" top="0.75" bottom="0.75" header="0.3" footer="0.3"/>
  <pageSetup paperSize="9" scale="7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DFB-BE85-4F21-BE1C-CE0ABBC6A3B4}">
  <dimension ref="B2:L29"/>
  <sheetViews>
    <sheetView workbookViewId="0">
      <selection activeCell="F35" sqref="F35"/>
    </sheetView>
  </sheetViews>
  <sheetFormatPr baseColWidth="10" defaultColWidth="11.44140625" defaultRowHeight="14.4" x14ac:dyDescent="0.3"/>
  <cols>
    <col min="1" max="1" width="4.33203125" customWidth="1"/>
    <col min="2" max="3" width="13.6640625" customWidth="1"/>
    <col min="4" max="4" width="4.33203125" customWidth="1"/>
    <col min="5" max="6" width="13.6640625" customWidth="1"/>
    <col min="7" max="7" width="4.33203125" customWidth="1"/>
    <col min="8" max="9" width="15.5546875" customWidth="1"/>
    <col min="10" max="10" width="4.33203125" customWidth="1"/>
    <col min="11" max="12" width="15.5546875" customWidth="1"/>
  </cols>
  <sheetData>
    <row r="2" spans="2:12" ht="21" x14ac:dyDescent="0.4">
      <c r="B2" s="40" t="s">
        <v>312</v>
      </c>
    </row>
    <row r="3" spans="2:12" ht="81.75" customHeight="1" x14ac:dyDescent="0.3">
      <c r="B3" s="675" t="s">
        <v>313</v>
      </c>
      <c r="C3" s="675"/>
      <c r="E3" s="675" t="s">
        <v>314</v>
      </c>
      <c r="F3" s="675"/>
      <c r="H3" s="675" t="s">
        <v>315</v>
      </c>
      <c r="I3" s="675"/>
      <c r="K3" s="675" t="s">
        <v>316</v>
      </c>
      <c r="L3" s="675"/>
    </row>
    <row r="4" spans="2:12" x14ac:dyDescent="0.3">
      <c r="B4" t="s">
        <v>317</v>
      </c>
      <c r="C4" t="s">
        <v>318</v>
      </c>
      <c r="E4" t="s">
        <v>317</v>
      </c>
      <c r="F4" t="s">
        <v>318</v>
      </c>
      <c r="H4" t="s">
        <v>317</v>
      </c>
      <c r="I4" t="s">
        <v>318</v>
      </c>
      <c r="K4" t="s">
        <v>317</v>
      </c>
      <c r="L4" t="s">
        <v>318</v>
      </c>
    </row>
    <row r="5" spans="2:12" x14ac:dyDescent="0.3">
      <c r="B5" s="98">
        <v>0</v>
      </c>
      <c r="C5">
        <v>40</v>
      </c>
      <c r="E5" s="98">
        <v>0</v>
      </c>
      <c r="F5">
        <v>35</v>
      </c>
      <c r="H5" s="98">
        <v>0</v>
      </c>
      <c r="I5">
        <v>0</v>
      </c>
      <c r="K5" s="99">
        <v>0</v>
      </c>
      <c r="L5">
        <v>0</v>
      </c>
    </row>
    <row r="6" spans="2:12" x14ac:dyDescent="0.3">
      <c r="B6" s="98">
        <v>0.1</v>
      </c>
      <c r="C6">
        <v>39</v>
      </c>
      <c r="E6" s="98">
        <v>2.1</v>
      </c>
      <c r="F6">
        <v>25</v>
      </c>
      <c r="H6" s="98">
        <v>100</v>
      </c>
      <c r="I6">
        <v>15</v>
      </c>
      <c r="K6" s="99">
        <v>2</v>
      </c>
      <c r="L6">
        <v>5</v>
      </c>
    </row>
    <row r="7" spans="2:12" x14ac:dyDescent="0.3">
      <c r="B7" s="98">
        <f>B6+1</f>
        <v>1.1000000000000001</v>
      </c>
      <c r="C7">
        <v>38</v>
      </c>
      <c r="E7" s="98">
        <v>5.0999999999999996</v>
      </c>
      <c r="F7">
        <v>15</v>
      </c>
      <c r="K7" s="99">
        <v>4</v>
      </c>
      <c r="L7">
        <v>10</v>
      </c>
    </row>
    <row r="8" spans="2:12" x14ac:dyDescent="0.3">
      <c r="B8" s="98">
        <f t="shared" ref="B8:B26" si="0">B7+1</f>
        <v>2.1</v>
      </c>
      <c r="C8">
        <v>37</v>
      </c>
      <c r="E8" s="98">
        <v>10.1</v>
      </c>
      <c r="F8">
        <v>0</v>
      </c>
      <c r="K8" s="99"/>
    </row>
    <row r="9" spans="2:12" x14ac:dyDescent="0.3">
      <c r="B9" s="98">
        <f t="shared" si="0"/>
        <v>3.1</v>
      </c>
      <c r="C9">
        <v>36</v>
      </c>
      <c r="E9" s="98"/>
    </row>
    <row r="10" spans="2:12" x14ac:dyDescent="0.3">
      <c r="B10" s="98">
        <f t="shared" si="0"/>
        <v>4.0999999999999996</v>
      </c>
      <c r="C10">
        <v>35</v>
      </c>
      <c r="E10" s="98"/>
    </row>
    <row r="11" spans="2:12" x14ac:dyDescent="0.3">
      <c r="B11" s="98">
        <f t="shared" si="0"/>
        <v>5.0999999999999996</v>
      </c>
      <c r="C11">
        <v>34</v>
      </c>
      <c r="E11" s="98"/>
    </row>
    <row r="12" spans="2:12" x14ac:dyDescent="0.3">
      <c r="B12" s="98">
        <f t="shared" si="0"/>
        <v>6.1</v>
      </c>
      <c r="C12">
        <v>33</v>
      </c>
      <c r="E12" s="98"/>
    </row>
    <row r="13" spans="2:12" x14ac:dyDescent="0.3">
      <c r="B13" s="98">
        <f t="shared" si="0"/>
        <v>7.1</v>
      </c>
      <c r="C13">
        <v>31</v>
      </c>
      <c r="E13" s="98"/>
    </row>
    <row r="14" spans="2:12" x14ac:dyDescent="0.3">
      <c r="B14" s="98">
        <f t="shared" si="0"/>
        <v>8.1</v>
      </c>
      <c r="C14">
        <v>29</v>
      </c>
      <c r="E14" s="98"/>
    </row>
    <row r="15" spans="2:12" x14ac:dyDescent="0.3">
      <c r="B15" s="98">
        <f t="shared" si="0"/>
        <v>9.1</v>
      </c>
      <c r="C15">
        <v>27</v>
      </c>
      <c r="E15" s="98"/>
    </row>
    <row r="16" spans="2:12" x14ac:dyDescent="0.3">
      <c r="B16" s="98">
        <f t="shared" si="0"/>
        <v>10.1</v>
      </c>
      <c r="C16">
        <v>25</v>
      </c>
      <c r="E16" s="98"/>
    </row>
    <row r="17" spans="2:5" x14ac:dyDescent="0.3">
      <c r="B17" s="98">
        <f t="shared" si="0"/>
        <v>11.1</v>
      </c>
      <c r="C17">
        <v>23</v>
      </c>
      <c r="E17" s="98"/>
    </row>
    <row r="18" spans="2:5" x14ac:dyDescent="0.3">
      <c r="B18" s="98">
        <f t="shared" si="0"/>
        <v>12.1</v>
      </c>
      <c r="C18">
        <v>21</v>
      </c>
      <c r="E18" s="98"/>
    </row>
    <row r="19" spans="2:5" x14ac:dyDescent="0.3">
      <c r="B19" s="98">
        <f t="shared" si="0"/>
        <v>13.1</v>
      </c>
      <c r="C19">
        <v>19</v>
      </c>
      <c r="E19" s="98"/>
    </row>
    <row r="20" spans="2:5" x14ac:dyDescent="0.3">
      <c r="B20" s="98">
        <f t="shared" si="0"/>
        <v>14.1</v>
      </c>
      <c r="C20">
        <v>17</v>
      </c>
      <c r="E20" s="98"/>
    </row>
    <row r="21" spans="2:5" x14ac:dyDescent="0.3">
      <c r="B21" s="98">
        <f t="shared" si="0"/>
        <v>15.1</v>
      </c>
      <c r="C21">
        <v>14</v>
      </c>
      <c r="E21" s="98"/>
    </row>
    <row r="22" spans="2:5" x14ac:dyDescent="0.3">
      <c r="B22" s="98">
        <f t="shared" si="0"/>
        <v>16.100000000000001</v>
      </c>
      <c r="C22">
        <v>11</v>
      </c>
      <c r="E22" s="98"/>
    </row>
    <row r="23" spans="2:5" x14ac:dyDescent="0.3">
      <c r="B23" s="98">
        <f t="shared" si="0"/>
        <v>17.100000000000001</v>
      </c>
      <c r="C23">
        <v>8</v>
      </c>
      <c r="E23" s="98"/>
    </row>
    <row r="24" spans="2:5" x14ac:dyDescent="0.3">
      <c r="B24" s="98">
        <f t="shared" si="0"/>
        <v>18.100000000000001</v>
      </c>
      <c r="C24">
        <v>5</v>
      </c>
      <c r="E24" s="98"/>
    </row>
    <row r="25" spans="2:5" x14ac:dyDescent="0.3">
      <c r="B25" s="98">
        <f t="shared" si="0"/>
        <v>19.100000000000001</v>
      </c>
      <c r="C25">
        <v>2</v>
      </c>
      <c r="E25" s="98"/>
    </row>
    <row r="26" spans="2:5" x14ac:dyDescent="0.3">
      <c r="B26" s="98">
        <f t="shared" si="0"/>
        <v>20.100000000000001</v>
      </c>
      <c r="C26">
        <v>0</v>
      </c>
    </row>
    <row r="27" spans="2:5" x14ac:dyDescent="0.3">
      <c r="B27" s="100"/>
    </row>
    <row r="28" spans="2:5" x14ac:dyDescent="0.3">
      <c r="B28" s="100"/>
    </row>
    <row r="29" spans="2:5" x14ac:dyDescent="0.3">
      <c r="B29" s="100"/>
    </row>
  </sheetData>
  <mergeCells count="4">
    <mergeCell ref="B3:C3"/>
    <mergeCell ref="E3:F3"/>
    <mergeCell ref="H3:I3"/>
    <mergeCell ref="K3: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AI159"/>
  <sheetViews>
    <sheetView showGridLines="0" topLeftCell="A132" zoomScale="70" zoomScaleNormal="70" zoomScalePageLayoutView="40" workbookViewId="0">
      <selection activeCell="F141" sqref="F141"/>
    </sheetView>
  </sheetViews>
  <sheetFormatPr baseColWidth="10" defaultColWidth="0.6640625" defaultRowHeight="14.4" x14ac:dyDescent="0.3"/>
  <cols>
    <col min="1" max="1" width="6.6640625" customWidth="1"/>
    <col min="2" max="2" width="27.77734375" customWidth="1"/>
    <col min="3" max="3" width="14.5546875" customWidth="1"/>
    <col min="4" max="4" width="18.6640625" customWidth="1"/>
    <col min="5" max="5" width="16.6640625" customWidth="1"/>
    <col min="6" max="6" width="20.109375" style="13" customWidth="1"/>
    <col min="7" max="7" width="20.88671875" customWidth="1"/>
    <col min="8" max="8" width="17.44140625" customWidth="1"/>
    <col min="9" max="9" width="13" customWidth="1"/>
    <col min="10" max="10" width="11.109375" customWidth="1"/>
    <col min="11" max="11" width="14.33203125" customWidth="1"/>
    <col min="12" max="12" width="11.6640625" customWidth="1"/>
    <col min="13" max="13" width="16.33203125" customWidth="1"/>
    <col min="14" max="15" width="13" customWidth="1"/>
    <col min="16" max="16" width="17.6640625" customWidth="1"/>
    <col min="17" max="17" width="10.6640625" customWidth="1"/>
    <col min="18" max="18" width="14.33203125" customWidth="1"/>
    <col min="19" max="19" width="15" customWidth="1"/>
    <col min="20" max="20" width="21.5546875" customWidth="1"/>
    <col min="21" max="24" width="4" customWidth="1"/>
    <col min="25" max="25" width="24.44140625" customWidth="1"/>
    <col min="26" max="26" width="11.6640625" customWidth="1"/>
    <col min="27" max="29" width="13" customWidth="1"/>
    <col min="30" max="30" width="20.44140625" customWidth="1"/>
    <col min="31" max="31" width="17.6640625" customWidth="1"/>
    <col min="32" max="32" width="10" customWidth="1"/>
    <col min="33" max="35" width="6.6640625" customWidth="1"/>
    <col min="36" max="38" width="4" customWidth="1"/>
  </cols>
  <sheetData>
    <row r="1" spans="1:35" ht="139.5" customHeight="1" x14ac:dyDescent="0.3">
      <c r="A1" s="421" t="s">
        <v>44</v>
      </c>
      <c r="B1" s="422"/>
      <c r="C1" s="422"/>
      <c r="D1" s="422"/>
      <c r="E1" s="422"/>
      <c r="F1" s="422"/>
      <c r="G1" s="422"/>
      <c r="H1" s="422"/>
      <c r="I1" s="422"/>
      <c r="J1" s="133"/>
      <c r="K1" s="133"/>
      <c r="L1" s="133"/>
    </row>
    <row r="2" spans="1:35" ht="40.5" customHeight="1" x14ac:dyDescent="0.3">
      <c r="B2" s="452" t="s">
        <v>45</v>
      </c>
      <c r="C2" s="452"/>
      <c r="D2" s="452"/>
      <c r="E2" s="452"/>
      <c r="F2" s="452"/>
      <c r="G2" s="103"/>
      <c r="H2" s="103"/>
    </row>
    <row r="3" spans="1:35" ht="31.35" customHeight="1" x14ac:dyDescent="0.3">
      <c r="B3" s="103"/>
      <c r="C3" s="103"/>
      <c r="D3" s="103"/>
      <c r="E3" s="103"/>
      <c r="F3" s="104"/>
      <c r="G3" s="103"/>
      <c r="H3" s="103"/>
    </row>
    <row r="4" spans="1:35" s="11" customFormat="1" ht="28.5" customHeight="1" x14ac:dyDescent="0.3">
      <c r="B4" s="105"/>
      <c r="C4" s="426" t="s">
        <v>46</v>
      </c>
      <c r="D4" s="426"/>
      <c r="E4" s="426"/>
      <c r="F4" s="426"/>
      <c r="G4" s="426"/>
      <c r="H4" s="426"/>
    </row>
    <row r="5" spans="1:35" ht="20.100000000000001" customHeight="1" thickBot="1" x14ac:dyDescent="0.4">
      <c r="Y5" s="3"/>
      <c r="AG5" s="22"/>
      <c r="AH5" s="22"/>
      <c r="AI5" s="22"/>
    </row>
    <row r="6" spans="1:35" ht="61.5" customHeight="1" thickTop="1" thickBot="1" x14ac:dyDescent="0.35">
      <c r="C6" s="427" t="s">
        <v>47</v>
      </c>
      <c r="D6" s="428"/>
      <c r="E6" s="428"/>
      <c r="F6" s="428"/>
      <c r="G6" s="428"/>
      <c r="H6" s="429"/>
    </row>
    <row r="7" spans="1:35" ht="14.25" customHeight="1" thickTop="1" x14ac:dyDescent="0.3"/>
    <row r="8" spans="1:35" ht="22.5" customHeight="1" x14ac:dyDescent="0.3">
      <c r="D8" s="453" t="s">
        <v>48</v>
      </c>
      <c r="E8" s="453"/>
      <c r="F8" s="454" t="s">
        <v>49</v>
      </c>
      <c r="G8" s="454"/>
    </row>
    <row r="9" spans="1:35" ht="84" customHeight="1" x14ac:dyDescent="0.3">
      <c r="B9" s="107" t="s">
        <v>50</v>
      </c>
      <c r="C9" s="107" t="s">
        <v>51</v>
      </c>
      <c r="D9" s="107" t="s">
        <v>52</v>
      </c>
      <c r="E9" s="101" t="s">
        <v>53</v>
      </c>
      <c r="F9" s="107" t="s">
        <v>52</v>
      </c>
      <c r="G9" s="101" t="s">
        <v>54</v>
      </c>
      <c r="H9" s="106" t="s">
        <v>55</v>
      </c>
    </row>
    <row r="10" spans="1:35" ht="30" customHeight="1" x14ac:dyDescent="0.3">
      <c r="B10" s="441" t="s">
        <v>319</v>
      </c>
      <c r="C10" s="101" t="s">
        <v>56</v>
      </c>
      <c r="D10" s="240"/>
      <c r="E10" s="241" t="e">
        <f>D10/D12</f>
        <v>#DIV/0!</v>
      </c>
      <c r="F10" s="102"/>
      <c r="G10" s="117" t="e">
        <f>F10/F12</f>
        <v>#DIV/0!</v>
      </c>
      <c r="H10" s="112">
        <f>SUM(F10,D10)</f>
        <v>0</v>
      </c>
    </row>
    <row r="11" spans="1:35" ht="30" customHeight="1" x14ac:dyDescent="0.3">
      <c r="B11" s="441"/>
      <c r="C11" s="101" t="s">
        <v>57</v>
      </c>
      <c r="D11" s="240"/>
      <c r="E11" s="241" t="e">
        <f>D11/D12</f>
        <v>#DIV/0!</v>
      </c>
      <c r="F11" s="102"/>
      <c r="G11" s="117" t="e">
        <f>F11/F12</f>
        <v>#DIV/0!</v>
      </c>
      <c r="H11" s="112">
        <f>SUM(F11,D11)</f>
        <v>0</v>
      </c>
    </row>
    <row r="12" spans="1:35" ht="30" customHeight="1" x14ac:dyDescent="0.3">
      <c r="B12" s="441"/>
      <c r="C12" s="101" t="s">
        <v>58</v>
      </c>
      <c r="D12" s="107">
        <f>SUM(D10,D11)</f>
        <v>0</v>
      </c>
      <c r="E12" s="115" t="e">
        <f>D12/D12</f>
        <v>#DIV/0!</v>
      </c>
      <c r="F12" s="107">
        <f>SUM(F10,F11)</f>
        <v>0</v>
      </c>
      <c r="G12" s="115" t="e">
        <f>F12/F12</f>
        <v>#DIV/0!</v>
      </c>
      <c r="H12" s="120">
        <f>SUM(D12,F12)</f>
        <v>0</v>
      </c>
    </row>
    <row r="13" spans="1:35" ht="30" customHeight="1" x14ac:dyDescent="0.3">
      <c r="B13" s="441" t="s">
        <v>320</v>
      </c>
      <c r="C13" s="101" t="s">
        <v>56</v>
      </c>
      <c r="D13" s="240"/>
      <c r="E13" s="241" t="e">
        <f>D13/D15</f>
        <v>#DIV/0!</v>
      </c>
      <c r="F13" s="102"/>
      <c r="G13" s="117" t="e">
        <f>F13/F15</f>
        <v>#DIV/0!</v>
      </c>
      <c r="H13" s="112">
        <f>SUM(F13,D13)</f>
        <v>0</v>
      </c>
    </row>
    <row r="14" spans="1:35" ht="30" customHeight="1" x14ac:dyDescent="0.3">
      <c r="B14" s="441"/>
      <c r="C14" s="101" t="s">
        <v>57</v>
      </c>
      <c r="D14" s="240"/>
      <c r="E14" s="241" t="e">
        <f>D14/D15</f>
        <v>#DIV/0!</v>
      </c>
      <c r="F14" s="102"/>
      <c r="G14" s="117" t="e">
        <f>F14/F15</f>
        <v>#DIV/0!</v>
      </c>
      <c r="H14" s="112">
        <f>SUM(F14,D14)</f>
        <v>0</v>
      </c>
    </row>
    <row r="15" spans="1:35" ht="30" customHeight="1" x14ac:dyDescent="0.3">
      <c r="B15" s="441"/>
      <c r="C15" s="101" t="s">
        <v>58</v>
      </c>
      <c r="D15" s="107">
        <f>SUM(D13,D14)</f>
        <v>0</v>
      </c>
      <c r="E15" s="115" t="e">
        <f>D15/D15</f>
        <v>#DIV/0!</v>
      </c>
      <c r="F15" s="107">
        <f>SUM(F13,F14)</f>
        <v>0</v>
      </c>
      <c r="G15" s="115" t="e">
        <f>F15/F15</f>
        <v>#DIV/0!</v>
      </c>
      <c r="H15" s="120">
        <f>SUM(D15,F15)</f>
        <v>0</v>
      </c>
    </row>
    <row r="16" spans="1:35" ht="30" customHeight="1" x14ac:dyDescent="0.3">
      <c r="B16" s="441" t="s">
        <v>59</v>
      </c>
      <c r="C16" s="101" t="s">
        <v>56</v>
      </c>
      <c r="D16" s="240"/>
      <c r="E16" s="241" t="e">
        <f>D16/D18</f>
        <v>#DIV/0!</v>
      </c>
      <c r="F16" s="102"/>
      <c r="G16" s="117" t="e">
        <f>F16/F18</f>
        <v>#DIV/0!</v>
      </c>
      <c r="H16" s="112">
        <f>SUM(F16,D16)</f>
        <v>0</v>
      </c>
    </row>
    <row r="17" spans="2:8" ht="30" customHeight="1" x14ac:dyDescent="0.3">
      <c r="B17" s="441"/>
      <c r="C17" s="101" t="s">
        <v>57</v>
      </c>
      <c r="D17" s="240"/>
      <c r="E17" s="241" t="e">
        <f>D17/D18</f>
        <v>#DIV/0!</v>
      </c>
      <c r="F17" s="102"/>
      <c r="G17" s="117" t="e">
        <f>F17/F18</f>
        <v>#DIV/0!</v>
      </c>
      <c r="H17" s="112">
        <f>SUM(F17,D17)</f>
        <v>0</v>
      </c>
    </row>
    <row r="18" spans="2:8" ht="30" customHeight="1" x14ac:dyDescent="0.3">
      <c r="B18" s="441"/>
      <c r="C18" s="101" t="s">
        <v>58</v>
      </c>
      <c r="D18" s="107">
        <f>SUM(D16,D17)</f>
        <v>0</v>
      </c>
      <c r="E18" s="115" t="e">
        <f>D18/D18</f>
        <v>#DIV/0!</v>
      </c>
      <c r="F18" s="107">
        <f>SUM(F16,F17)</f>
        <v>0</v>
      </c>
      <c r="G18" s="115" t="e">
        <f>F18/F18</f>
        <v>#DIV/0!</v>
      </c>
      <c r="H18" s="120">
        <f>SUM(D18,F18)</f>
        <v>0</v>
      </c>
    </row>
    <row r="19" spans="2:8" ht="30" customHeight="1" x14ac:dyDescent="0.3">
      <c r="B19" s="418" t="s">
        <v>322</v>
      </c>
      <c r="C19" s="101" t="s">
        <v>56</v>
      </c>
      <c r="D19" s="240"/>
      <c r="E19" s="241" t="e">
        <f>D19/D21</f>
        <v>#DIV/0!</v>
      </c>
      <c r="F19" s="102"/>
      <c r="G19" s="117" t="e">
        <f>F19/F21</f>
        <v>#DIV/0!</v>
      </c>
      <c r="H19" s="112">
        <f>SUM(F19,D19)</f>
        <v>0</v>
      </c>
    </row>
    <row r="20" spans="2:8" ht="30" customHeight="1" x14ac:dyDescent="0.3">
      <c r="B20" s="419"/>
      <c r="C20" s="101" t="s">
        <v>57</v>
      </c>
      <c r="D20" s="240"/>
      <c r="E20" s="241" t="e">
        <f>D20/D21</f>
        <v>#DIV/0!</v>
      </c>
      <c r="F20" s="102"/>
      <c r="G20" s="117" t="e">
        <f>F20/F21</f>
        <v>#DIV/0!</v>
      </c>
      <c r="H20" s="112">
        <f>SUM(F20,D20)</f>
        <v>0</v>
      </c>
    </row>
    <row r="21" spans="2:8" ht="56.4" customHeight="1" x14ac:dyDescent="0.3">
      <c r="B21" s="420"/>
      <c r="C21" s="101" t="s">
        <v>58</v>
      </c>
      <c r="D21" s="107">
        <f>SUM(D19,D20)</f>
        <v>0</v>
      </c>
      <c r="E21" s="115" t="e">
        <f>D21/D21</f>
        <v>#DIV/0!</v>
      </c>
      <c r="F21" s="107">
        <f>SUM(F19,F20)</f>
        <v>0</v>
      </c>
      <c r="G21" s="115" t="e">
        <f>F21/F21</f>
        <v>#DIV/0!</v>
      </c>
      <c r="H21" s="120">
        <f>SUM(D21,F21)</f>
        <v>0</v>
      </c>
    </row>
    <row r="22" spans="2:8" ht="42" customHeight="1" x14ac:dyDescent="0.3">
      <c r="B22" s="418" t="s">
        <v>323</v>
      </c>
      <c r="C22" s="101" t="s">
        <v>56</v>
      </c>
      <c r="D22" s="240"/>
      <c r="E22" s="241" t="e">
        <f>D22/D24</f>
        <v>#DIV/0!</v>
      </c>
      <c r="F22" s="102"/>
      <c r="G22" s="117" t="e">
        <f>F22/F24</f>
        <v>#DIV/0!</v>
      </c>
      <c r="H22" s="112">
        <f>SUM(F22,D22)</f>
        <v>0</v>
      </c>
    </row>
    <row r="23" spans="2:8" ht="48.6" customHeight="1" x14ac:dyDescent="0.3">
      <c r="B23" s="419"/>
      <c r="C23" s="101" t="s">
        <v>57</v>
      </c>
      <c r="D23" s="240"/>
      <c r="E23" s="241" t="e">
        <f>D23/D24</f>
        <v>#DIV/0!</v>
      </c>
      <c r="F23" s="102"/>
      <c r="G23" s="117" t="e">
        <f>F23/F24</f>
        <v>#DIV/0!</v>
      </c>
      <c r="H23" s="112">
        <f>SUM(F23,D23)</f>
        <v>0</v>
      </c>
    </row>
    <row r="24" spans="2:8" ht="34.200000000000003" customHeight="1" x14ac:dyDescent="0.3">
      <c r="B24" s="420"/>
      <c r="C24" s="101" t="s">
        <v>58</v>
      </c>
      <c r="D24" s="107">
        <f>SUM(D22,D23)</f>
        <v>0</v>
      </c>
      <c r="E24" s="115" t="e">
        <f>D24/D24</f>
        <v>#DIV/0!</v>
      </c>
      <c r="F24" s="107">
        <f>SUM(F22,F23)</f>
        <v>0</v>
      </c>
      <c r="G24" s="115" t="e">
        <f>F24/F24</f>
        <v>#DIV/0!</v>
      </c>
      <c r="H24" s="120">
        <f>SUM(D24,F24)</f>
        <v>0</v>
      </c>
    </row>
    <row r="25" spans="2:8" ht="30" customHeight="1" x14ac:dyDescent="0.3">
      <c r="B25" s="418" t="s">
        <v>324</v>
      </c>
      <c r="C25" s="101" t="s">
        <v>56</v>
      </c>
      <c r="D25" s="240"/>
      <c r="E25" s="241" t="e">
        <f>D25/D27</f>
        <v>#DIV/0!</v>
      </c>
      <c r="F25" s="102"/>
      <c r="G25" s="117" t="e">
        <f>F25/F27</f>
        <v>#DIV/0!</v>
      </c>
      <c r="H25" s="112">
        <f>SUM(F25,D25)</f>
        <v>0</v>
      </c>
    </row>
    <row r="26" spans="2:8" ht="30" customHeight="1" x14ac:dyDescent="0.3">
      <c r="B26" s="419"/>
      <c r="C26" s="101" t="s">
        <v>57</v>
      </c>
      <c r="D26" s="240"/>
      <c r="E26" s="241" t="e">
        <f>D26/D27</f>
        <v>#DIV/0!</v>
      </c>
      <c r="F26" s="102"/>
      <c r="G26" s="117" t="e">
        <f>F26/F27</f>
        <v>#DIV/0!</v>
      </c>
      <c r="H26" s="112">
        <f>SUM(F26,D26)</f>
        <v>0</v>
      </c>
    </row>
    <row r="27" spans="2:8" ht="30" customHeight="1" x14ac:dyDescent="0.3">
      <c r="B27" s="420"/>
      <c r="C27" s="101" t="s">
        <v>58</v>
      </c>
      <c r="D27" s="107">
        <f>SUM(D25,D26)</f>
        <v>0</v>
      </c>
      <c r="E27" s="115" t="e">
        <f>D27/D27</f>
        <v>#DIV/0!</v>
      </c>
      <c r="F27" s="107">
        <f>SUM(F25,F26)</f>
        <v>0</v>
      </c>
      <c r="G27" s="115" t="e">
        <f>F27/F27</f>
        <v>#DIV/0!</v>
      </c>
      <c r="H27" s="120">
        <f>SUM(D27,F27)</f>
        <v>0</v>
      </c>
    </row>
    <row r="28" spans="2:8" ht="30" customHeight="1" x14ac:dyDescent="0.3">
      <c r="B28" s="441" t="s">
        <v>321</v>
      </c>
      <c r="C28" s="101" t="s">
        <v>56</v>
      </c>
      <c r="D28" s="240"/>
      <c r="E28" s="241" t="e">
        <f>D28/D30</f>
        <v>#DIV/0!</v>
      </c>
      <c r="F28" s="102"/>
      <c r="G28" s="117" t="e">
        <f>F28/F30</f>
        <v>#DIV/0!</v>
      </c>
      <c r="H28" s="112">
        <f>SUM(F28,D28)</f>
        <v>0</v>
      </c>
    </row>
    <row r="29" spans="2:8" ht="30" customHeight="1" x14ac:dyDescent="0.3">
      <c r="B29" s="441"/>
      <c r="C29" s="101" t="s">
        <v>57</v>
      </c>
      <c r="D29" s="240"/>
      <c r="E29" s="241" t="e">
        <f>D29/D30</f>
        <v>#DIV/0!</v>
      </c>
      <c r="F29" s="102"/>
      <c r="G29" s="117" t="e">
        <f>F29/F30</f>
        <v>#DIV/0!</v>
      </c>
      <c r="H29" s="112">
        <f>SUM(F29,D29)</f>
        <v>0</v>
      </c>
    </row>
    <row r="30" spans="2:8" ht="30" customHeight="1" x14ac:dyDescent="0.3">
      <c r="B30" s="441"/>
      <c r="C30" s="101" t="s">
        <v>58</v>
      </c>
      <c r="D30" s="107">
        <f>SUM(D28,D29)</f>
        <v>0</v>
      </c>
      <c r="E30" s="115" t="e">
        <f>D30/D30</f>
        <v>#DIV/0!</v>
      </c>
      <c r="F30" s="107">
        <f>SUM(F28,F29)</f>
        <v>0</v>
      </c>
      <c r="G30" s="115" t="e">
        <f>F30/F30</f>
        <v>#DIV/0!</v>
      </c>
      <c r="H30" s="120">
        <f>SUM(D30,F30)</f>
        <v>0</v>
      </c>
    </row>
    <row r="31" spans="2:8" ht="30" customHeight="1" x14ac:dyDescent="0.3">
      <c r="B31" s="455" t="s">
        <v>60</v>
      </c>
      <c r="C31" s="455"/>
      <c r="D31" s="240">
        <f>SUM(D10,D13,D16,D19,D28,D22,D25)</f>
        <v>0</v>
      </c>
      <c r="E31" s="243" t="e">
        <f>D31/D33</f>
        <v>#DIV/0!</v>
      </c>
      <c r="F31" s="102">
        <f>SUM(F10,F13,F16,F19,F28,F22,F25)</f>
        <v>0</v>
      </c>
      <c r="G31" s="118" t="e">
        <f>F31/F33</f>
        <v>#DIV/0!</v>
      </c>
      <c r="H31" s="112">
        <f>SUM(D31,F31)</f>
        <v>0</v>
      </c>
    </row>
    <row r="32" spans="2:8" ht="30" customHeight="1" x14ac:dyDescent="0.3">
      <c r="B32" s="455" t="s">
        <v>61</v>
      </c>
      <c r="C32" s="455"/>
      <c r="D32" s="240">
        <f>SUM(D11,D14,D17,D20,D29,D23,D26)</f>
        <v>0</v>
      </c>
      <c r="E32" s="243" t="e">
        <f>D32/D33</f>
        <v>#DIV/0!</v>
      </c>
      <c r="F32" s="102">
        <f>SUM(F11,F14,F17,F20,F29,F26,F23)</f>
        <v>0</v>
      </c>
      <c r="G32" s="118" t="e">
        <f>F32/F33</f>
        <v>#DIV/0!</v>
      </c>
      <c r="H32" s="112">
        <f>SUM(D32,F32)</f>
        <v>0</v>
      </c>
    </row>
    <row r="33" spans="2:10" ht="30" customHeight="1" x14ac:dyDescent="0.3">
      <c r="B33" s="447" t="s">
        <v>62</v>
      </c>
      <c r="C33" s="447"/>
      <c r="D33" s="242">
        <f>SUM(D12,D15,D18,D30,D21,D24,D27)</f>
        <v>0</v>
      </c>
      <c r="E33" s="116" t="e">
        <f>D33/H33</f>
        <v>#DIV/0!</v>
      </c>
      <c r="F33" s="119">
        <f>SUM(F12,F15,F18,F30,F21,F24,F27)</f>
        <v>0</v>
      </c>
      <c r="G33" s="116" t="e">
        <f>F33/H33</f>
        <v>#DIV/0!</v>
      </c>
      <c r="H33" s="120">
        <f>SUM(D33,F33)</f>
        <v>0</v>
      </c>
    </row>
    <row r="34" spans="2:10" ht="45" customHeight="1" x14ac:dyDescent="0.3">
      <c r="B34" s="423" t="s">
        <v>63</v>
      </c>
      <c r="C34" s="423"/>
      <c r="D34" s="423"/>
      <c r="E34" s="423"/>
      <c r="F34" s="423"/>
      <c r="G34" s="423"/>
      <c r="H34" s="423"/>
      <c r="I34" s="423"/>
      <c r="J34" s="423"/>
    </row>
    <row r="35" spans="2:10" ht="63.75" customHeight="1" x14ac:dyDescent="0.3">
      <c r="B35" s="423" t="s">
        <v>64</v>
      </c>
      <c r="C35" s="424"/>
      <c r="D35" s="424"/>
      <c r="E35" s="424"/>
      <c r="F35" s="424"/>
      <c r="G35" s="424"/>
      <c r="H35" s="424"/>
      <c r="I35" s="424"/>
      <c r="J35" s="28"/>
    </row>
    <row r="36" spans="2:10" ht="30" customHeight="1" x14ac:dyDescent="0.3"/>
    <row r="37" spans="2:10" ht="36.75" customHeight="1" x14ac:dyDescent="0.3">
      <c r="C37" s="426" t="s">
        <v>65</v>
      </c>
      <c r="D37" s="426"/>
      <c r="E37" s="426"/>
      <c r="F37" s="426"/>
      <c r="G37" s="426"/>
      <c r="H37" s="426"/>
    </row>
    <row r="38" spans="2:10" ht="15" thickBot="1" x14ac:dyDescent="0.35">
      <c r="B38" s="11"/>
      <c r="I38" s="11"/>
      <c r="J38" s="11"/>
    </row>
    <row r="39" spans="2:10" ht="42" customHeight="1" thickTop="1" thickBot="1" x14ac:dyDescent="0.4">
      <c r="C39" s="437" t="s">
        <v>66</v>
      </c>
      <c r="D39" s="438"/>
      <c r="E39" s="438"/>
      <c r="F39" s="438"/>
      <c r="G39" s="438"/>
      <c r="H39" s="439"/>
      <c r="I39" s="3"/>
      <c r="J39" s="3"/>
    </row>
    <row r="40" spans="2:10" ht="19.5" customHeight="1" thickTop="1" x14ac:dyDescent="0.35">
      <c r="C40" s="3"/>
      <c r="I40" s="3"/>
      <c r="J40" s="3"/>
    </row>
    <row r="41" spans="2:10" ht="21" x14ac:dyDescent="0.35">
      <c r="B41" s="447" t="s">
        <v>50</v>
      </c>
      <c r="C41" s="441" t="s">
        <v>67</v>
      </c>
      <c r="D41" s="447" t="s">
        <v>68</v>
      </c>
      <c r="E41" s="447"/>
      <c r="F41" s="447"/>
      <c r="G41" s="441" t="s">
        <v>55</v>
      </c>
      <c r="H41" s="443" t="s">
        <v>69</v>
      </c>
      <c r="J41" s="3"/>
    </row>
    <row r="42" spans="2:10" ht="42" customHeight="1" x14ac:dyDescent="0.3">
      <c r="B42" s="447"/>
      <c r="C42" s="418"/>
      <c r="D42" s="245" t="s">
        <v>70</v>
      </c>
      <c r="E42" s="245" t="s">
        <v>71</v>
      </c>
      <c r="F42" s="244" t="s">
        <v>72</v>
      </c>
      <c r="G42" s="418"/>
      <c r="H42" s="443"/>
    </row>
    <row r="43" spans="2:10" ht="21" customHeight="1" x14ac:dyDescent="0.3">
      <c r="B43" s="404" t="s">
        <v>319</v>
      </c>
      <c r="C43" s="272" t="s">
        <v>49</v>
      </c>
      <c r="D43" s="250"/>
      <c r="E43" s="250"/>
      <c r="F43" s="250"/>
      <c r="G43" s="250">
        <f>SUM(D43,E43,F43)</f>
        <v>0</v>
      </c>
      <c r="H43" s="444" t="e">
        <f>(D43+E43)/EFFECTIF1</f>
        <v>#DIV/0!</v>
      </c>
    </row>
    <row r="44" spans="2:10" ht="21" x14ac:dyDescent="0.3">
      <c r="B44" s="404"/>
      <c r="C44" s="273" t="s">
        <v>73</v>
      </c>
      <c r="D44" s="261" t="e">
        <f>D43/G43</f>
        <v>#DIV/0!</v>
      </c>
      <c r="E44" s="261" t="e">
        <f>E43/G43</f>
        <v>#DIV/0!</v>
      </c>
      <c r="F44" s="261" t="e">
        <f>F43/G43</f>
        <v>#DIV/0!</v>
      </c>
      <c r="G44" s="261" t="e">
        <f>G43/G43</f>
        <v>#DIV/0!</v>
      </c>
      <c r="H44" s="445"/>
      <c r="J44" s="28"/>
    </row>
    <row r="45" spans="2:10" ht="21" x14ac:dyDescent="0.3">
      <c r="B45" s="404"/>
      <c r="C45" s="274" t="s">
        <v>48</v>
      </c>
      <c r="D45" s="252"/>
      <c r="E45" s="252"/>
      <c r="F45" s="252"/>
      <c r="G45" s="253">
        <f>SUM(D45,E45,F45)</f>
        <v>0</v>
      </c>
      <c r="H45" s="445"/>
    </row>
    <row r="46" spans="2:10" ht="21" customHeight="1" x14ac:dyDescent="0.3">
      <c r="B46" s="404"/>
      <c r="C46" s="275" t="s">
        <v>73</v>
      </c>
      <c r="D46" s="264" t="e">
        <f>D45/G45</f>
        <v>#DIV/0!</v>
      </c>
      <c r="E46" s="264" t="e">
        <f>E45/G45</f>
        <v>#DIV/0!</v>
      </c>
      <c r="F46" s="264" t="e">
        <f>F45/G45</f>
        <v>#DIV/0!</v>
      </c>
      <c r="G46" s="264" t="e">
        <f>G45/G45</f>
        <v>#DIV/0!</v>
      </c>
      <c r="H46" s="446"/>
    </row>
    <row r="47" spans="2:10" ht="21" x14ac:dyDescent="0.3">
      <c r="B47" s="404" t="s">
        <v>320</v>
      </c>
      <c r="C47" s="276" t="s">
        <v>49</v>
      </c>
      <c r="D47" s="249"/>
      <c r="E47" s="249"/>
      <c r="F47" s="249"/>
      <c r="G47" s="250">
        <f>SUM(D47,E47,F47)</f>
        <v>0</v>
      </c>
      <c r="H47" s="444" t="e">
        <f>(D47+E47)/G47</f>
        <v>#DIV/0!</v>
      </c>
    </row>
    <row r="48" spans="2:10" ht="21" x14ac:dyDescent="0.3">
      <c r="B48" s="404"/>
      <c r="C48" s="273" t="s">
        <v>73</v>
      </c>
      <c r="D48" s="261" t="e">
        <f>D47/G47</f>
        <v>#DIV/0!</v>
      </c>
      <c r="E48" s="261" t="e">
        <f>E47/G47</f>
        <v>#DIV/0!</v>
      </c>
      <c r="F48" s="261" t="e">
        <f>F47/G47</f>
        <v>#DIV/0!</v>
      </c>
      <c r="G48" s="261" t="e">
        <f>G47/G47</f>
        <v>#DIV/0!</v>
      </c>
      <c r="H48" s="445"/>
    </row>
    <row r="49" spans="2:8" ht="21" x14ac:dyDescent="0.3">
      <c r="B49" s="404"/>
      <c r="C49" s="274" t="s">
        <v>48</v>
      </c>
      <c r="D49" s="252"/>
      <c r="E49" s="252"/>
      <c r="F49" s="252"/>
      <c r="G49" s="253">
        <f>SUM(D49,E49,F49)</f>
        <v>0</v>
      </c>
      <c r="H49" s="445"/>
    </row>
    <row r="50" spans="2:8" ht="21" customHeight="1" x14ac:dyDescent="0.3">
      <c r="B50" s="404"/>
      <c r="C50" s="275" t="s">
        <v>73</v>
      </c>
      <c r="D50" s="264" t="e">
        <f>D49/G49</f>
        <v>#DIV/0!</v>
      </c>
      <c r="E50" s="264" t="e">
        <f>E49/G49</f>
        <v>#DIV/0!</v>
      </c>
      <c r="F50" s="264" t="e">
        <f>F49/G49</f>
        <v>#DIV/0!</v>
      </c>
      <c r="G50" s="264" t="e">
        <f>G49/G49</f>
        <v>#DIV/0!</v>
      </c>
      <c r="H50" s="446"/>
    </row>
    <row r="51" spans="2:8" ht="21" x14ac:dyDescent="0.3">
      <c r="B51" s="404" t="s">
        <v>59</v>
      </c>
      <c r="C51" s="272" t="s">
        <v>49</v>
      </c>
      <c r="D51" s="249"/>
      <c r="E51" s="249"/>
      <c r="F51" s="249"/>
      <c r="G51" s="250">
        <f>SUM(D51,E51,F51)</f>
        <v>0</v>
      </c>
      <c r="H51" s="444" t="e">
        <f>(D51+E51)/G51</f>
        <v>#DIV/0!</v>
      </c>
    </row>
    <row r="52" spans="2:8" ht="21" x14ac:dyDescent="0.3">
      <c r="B52" s="404"/>
      <c r="C52" s="273" t="s">
        <v>73</v>
      </c>
      <c r="D52" s="261" t="e">
        <f>D51/G51</f>
        <v>#DIV/0!</v>
      </c>
      <c r="E52" s="261" t="e">
        <f>E51/G51</f>
        <v>#DIV/0!</v>
      </c>
      <c r="F52" s="261" t="e">
        <f>F51/G51</f>
        <v>#DIV/0!</v>
      </c>
      <c r="G52" s="261" t="e">
        <f>G51/G51</f>
        <v>#DIV/0!</v>
      </c>
      <c r="H52" s="445"/>
    </row>
    <row r="53" spans="2:8" ht="21" x14ac:dyDescent="0.3">
      <c r="B53" s="404"/>
      <c r="C53" s="274" t="s">
        <v>48</v>
      </c>
      <c r="D53" s="252"/>
      <c r="E53" s="252"/>
      <c r="F53" s="252"/>
      <c r="G53" s="253">
        <f>SUM(D53,E53,F53)</f>
        <v>0</v>
      </c>
      <c r="H53" s="445"/>
    </row>
    <row r="54" spans="2:8" ht="21" x14ac:dyDescent="0.3">
      <c r="B54" s="404"/>
      <c r="C54" s="275" t="s">
        <v>73</v>
      </c>
      <c r="D54" s="264" t="e">
        <f>D53/G53</f>
        <v>#DIV/0!</v>
      </c>
      <c r="E54" s="264" t="e">
        <f>E53/G53</f>
        <v>#DIV/0!</v>
      </c>
      <c r="F54" s="264" t="e">
        <f>F53/G53</f>
        <v>#DIV/0!</v>
      </c>
      <c r="G54" s="264" t="e">
        <f>G53/G53</f>
        <v>#DIV/0!</v>
      </c>
      <c r="H54" s="446"/>
    </row>
    <row r="55" spans="2:8" ht="21.6" customHeight="1" x14ac:dyDescent="0.3">
      <c r="B55" s="404" t="s">
        <v>322</v>
      </c>
      <c r="C55" s="272" t="s">
        <v>49</v>
      </c>
      <c r="D55" s="250"/>
      <c r="E55" s="250"/>
      <c r="F55" s="250"/>
      <c r="G55" s="250">
        <f>SUM(D55,E55,F55)</f>
        <v>0</v>
      </c>
      <c r="H55" s="444" t="e">
        <f>(D55+E55)/EFFECTIF1</f>
        <v>#DIV/0!</v>
      </c>
    </row>
    <row r="56" spans="2:8" ht="21.6" customHeight="1" x14ac:dyDescent="0.3">
      <c r="B56" s="404"/>
      <c r="C56" s="273" t="s">
        <v>73</v>
      </c>
      <c r="D56" s="261" t="e">
        <f>D55/G55</f>
        <v>#DIV/0!</v>
      </c>
      <c r="E56" s="261" t="e">
        <f>E55/G55</f>
        <v>#DIV/0!</v>
      </c>
      <c r="F56" s="261" t="e">
        <f>F55/G55</f>
        <v>#DIV/0!</v>
      </c>
      <c r="G56" s="261" t="e">
        <f>G55/G55</f>
        <v>#DIV/0!</v>
      </c>
      <c r="H56" s="445"/>
    </row>
    <row r="57" spans="2:8" ht="21.6" customHeight="1" x14ac:dyDescent="0.3">
      <c r="B57" s="404"/>
      <c r="C57" s="274" t="s">
        <v>48</v>
      </c>
      <c r="D57" s="252"/>
      <c r="E57" s="252"/>
      <c r="F57" s="252"/>
      <c r="G57" s="253">
        <f>SUM(D57,E57,F57)</f>
        <v>0</v>
      </c>
      <c r="H57" s="445"/>
    </row>
    <row r="58" spans="2:8" ht="21.6" customHeight="1" x14ac:dyDescent="0.3">
      <c r="B58" s="404"/>
      <c r="C58" s="275" t="s">
        <v>73</v>
      </c>
      <c r="D58" s="264" t="e">
        <f>D57/G57</f>
        <v>#DIV/0!</v>
      </c>
      <c r="E58" s="264" t="e">
        <f>E57/G57</f>
        <v>#DIV/0!</v>
      </c>
      <c r="F58" s="264" t="e">
        <f>F57/G57</f>
        <v>#DIV/0!</v>
      </c>
      <c r="G58" s="264" t="e">
        <f>G57/G57</f>
        <v>#DIV/0!</v>
      </c>
      <c r="H58" s="446"/>
    </row>
    <row r="59" spans="2:8" ht="21.6" customHeight="1" x14ac:dyDescent="0.3">
      <c r="B59" s="415" t="s">
        <v>323</v>
      </c>
      <c r="C59" s="272" t="s">
        <v>49</v>
      </c>
      <c r="D59" s="250"/>
      <c r="E59" s="250"/>
      <c r="F59" s="250"/>
      <c r="G59" s="250">
        <f>SUM(D59,E59,F59)</f>
        <v>0</v>
      </c>
      <c r="H59" s="444" t="e">
        <f>(D59+E59)/EFFECTIF1</f>
        <v>#DIV/0!</v>
      </c>
    </row>
    <row r="60" spans="2:8" ht="26.4" customHeight="1" x14ac:dyDescent="0.3">
      <c r="B60" s="416"/>
      <c r="C60" s="273" t="s">
        <v>73</v>
      </c>
      <c r="D60" s="261" t="e">
        <f>D59/G59</f>
        <v>#DIV/0!</v>
      </c>
      <c r="E60" s="261" t="e">
        <f>E59/G59</f>
        <v>#DIV/0!</v>
      </c>
      <c r="F60" s="261" t="e">
        <f>F59/G59</f>
        <v>#DIV/0!</v>
      </c>
      <c r="G60" s="261" t="e">
        <f>G59/G59</f>
        <v>#DIV/0!</v>
      </c>
      <c r="H60" s="445"/>
    </row>
    <row r="61" spans="2:8" ht="30" customHeight="1" x14ac:dyDescent="0.3">
      <c r="B61" s="416"/>
      <c r="C61" s="274" t="s">
        <v>48</v>
      </c>
      <c r="D61" s="252"/>
      <c r="E61" s="252"/>
      <c r="F61" s="252"/>
      <c r="G61" s="253">
        <f>SUM(D61,E61,F61)</f>
        <v>0</v>
      </c>
      <c r="H61" s="445"/>
    </row>
    <row r="62" spans="2:8" ht="28.8" customHeight="1" x14ac:dyDescent="0.3">
      <c r="B62" s="417"/>
      <c r="C62" s="275" t="s">
        <v>73</v>
      </c>
      <c r="D62" s="264" t="e">
        <f>D61/G61</f>
        <v>#DIV/0!</v>
      </c>
      <c r="E62" s="264" t="e">
        <f>E61/G61</f>
        <v>#DIV/0!</v>
      </c>
      <c r="F62" s="264" t="e">
        <f>F61/G61</f>
        <v>#DIV/0!</v>
      </c>
      <c r="G62" s="264" t="e">
        <f>G61/G61</f>
        <v>#DIV/0!</v>
      </c>
      <c r="H62" s="446"/>
    </row>
    <row r="63" spans="2:8" ht="21.6" customHeight="1" x14ac:dyDescent="0.3">
      <c r="B63" s="418" t="s">
        <v>324</v>
      </c>
      <c r="C63" s="272" t="s">
        <v>49</v>
      </c>
      <c r="D63" s="250"/>
      <c r="E63" s="250"/>
      <c r="F63" s="250"/>
      <c r="G63" s="250">
        <f>SUM(D63,E63,F63)</f>
        <v>0</v>
      </c>
      <c r="H63" s="444" t="e">
        <f>(D63+E63)/EFFECTIF1</f>
        <v>#DIV/0!</v>
      </c>
    </row>
    <row r="64" spans="2:8" ht="21.6" customHeight="1" x14ac:dyDescent="0.3">
      <c r="B64" s="419"/>
      <c r="C64" s="273" t="s">
        <v>73</v>
      </c>
      <c r="D64" s="261" t="e">
        <f>D63/G63</f>
        <v>#DIV/0!</v>
      </c>
      <c r="E64" s="261" t="e">
        <f>E63/G63</f>
        <v>#DIV/0!</v>
      </c>
      <c r="F64" s="261" t="e">
        <f>F63/G63</f>
        <v>#DIV/0!</v>
      </c>
      <c r="G64" s="261" t="e">
        <f>G63/G63</f>
        <v>#DIV/0!</v>
      </c>
      <c r="H64" s="445"/>
    </row>
    <row r="65" spans="2:9" ht="21.6" customHeight="1" x14ac:dyDescent="0.3">
      <c r="B65" s="419"/>
      <c r="C65" s="274" t="s">
        <v>48</v>
      </c>
      <c r="D65" s="252"/>
      <c r="E65" s="252"/>
      <c r="F65" s="252"/>
      <c r="G65" s="253">
        <f>SUM(D65,E65,F65)</f>
        <v>0</v>
      </c>
      <c r="H65" s="445"/>
    </row>
    <row r="66" spans="2:9" ht="21.6" customHeight="1" x14ac:dyDescent="0.3">
      <c r="B66" s="420"/>
      <c r="C66" s="275" t="s">
        <v>73</v>
      </c>
      <c r="D66" s="264" t="e">
        <f>D65/G65</f>
        <v>#DIV/0!</v>
      </c>
      <c r="E66" s="264" t="e">
        <f>E65/G65</f>
        <v>#DIV/0!</v>
      </c>
      <c r="F66" s="264" t="e">
        <f>F65/G65</f>
        <v>#DIV/0!</v>
      </c>
      <c r="G66" s="264" t="e">
        <f>G65/G65</f>
        <v>#DIV/0!</v>
      </c>
      <c r="H66" s="446"/>
    </row>
    <row r="67" spans="2:9" ht="21" x14ac:dyDescent="0.3">
      <c r="B67" s="404" t="s">
        <v>321</v>
      </c>
      <c r="C67" s="272" t="s">
        <v>49</v>
      </c>
      <c r="D67" s="250"/>
      <c r="E67" s="250"/>
      <c r="F67" s="250"/>
      <c r="G67" s="250">
        <f>SUM(D67,E67,F67)</f>
        <v>0</v>
      </c>
      <c r="H67" s="444" t="e">
        <f>(D67+E67)/G67</f>
        <v>#DIV/0!</v>
      </c>
    </row>
    <row r="68" spans="2:9" ht="21" x14ac:dyDescent="0.3">
      <c r="B68" s="404"/>
      <c r="C68" s="273" t="s">
        <v>73</v>
      </c>
      <c r="D68" s="261" t="e">
        <f>D67/G67</f>
        <v>#DIV/0!</v>
      </c>
      <c r="E68" s="261" t="e">
        <f>E67/G67</f>
        <v>#DIV/0!</v>
      </c>
      <c r="F68" s="261" t="e">
        <f>F67/G67</f>
        <v>#DIV/0!</v>
      </c>
      <c r="G68" s="261" t="e">
        <f>G67/G67</f>
        <v>#DIV/0!</v>
      </c>
      <c r="H68" s="445"/>
    </row>
    <row r="69" spans="2:9" ht="21" x14ac:dyDescent="0.3">
      <c r="B69" s="404"/>
      <c r="C69" s="274" t="s">
        <v>48</v>
      </c>
      <c r="D69" s="252"/>
      <c r="E69" s="252"/>
      <c r="F69" s="252"/>
      <c r="G69" s="253">
        <f>SUM(D69,E69,F69)</f>
        <v>0</v>
      </c>
      <c r="H69" s="445"/>
    </row>
    <row r="70" spans="2:9" ht="21" x14ac:dyDescent="0.3">
      <c r="B70" s="448"/>
      <c r="C70" s="275" t="s">
        <v>73</v>
      </c>
      <c r="D70" s="264" t="e">
        <f>D69/G69</f>
        <v>#DIV/0!</v>
      </c>
      <c r="E70" s="264" t="e">
        <f>E69/G69</f>
        <v>#DIV/0!</v>
      </c>
      <c r="F70" s="264" t="e">
        <f>F69/G69</f>
        <v>#DIV/0!</v>
      </c>
      <c r="G70" s="264" t="e">
        <f>G69/G69</f>
        <v>#DIV/0!</v>
      </c>
      <c r="H70" s="446"/>
    </row>
    <row r="71" spans="2:9" ht="21" x14ac:dyDescent="0.3">
      <c r="B71" s="449" t="s">
        <v>74</v>
      </c>
      <c r="C71" s="450"/>
      <c r="D71" s="271">
        <f>SUM(D43,D47,D51,D67,D55,D59,D63)</f>
        <v>0</v>
      </c>
      <c r="E71" s="271">
        <f>SUM(E43,E47,E51,E67,E55,E59,E63)</f>
        <v>0</v>
      </c>
      <c r="F71" s="271">
        <f>SUM(F43,F47,F51,F67,F55,F59,F63)</f>
        <v>0</v>
      </c>
      <c r="G71" s="271">
        <f>SUM(G43,G47,G51,G67,G55,G59,G63)</f>
        <v>0</v>
      </c>
      <c r="H71" s="246"/>
    </row>
    <row r="72" spans="2:9" ht="21" x14ac:dyDescent="0.3">
      <c r="B72" s="449"/>
      <c r="C72" s="449"/>
      <c r="D72" s="251" t="e">
        <f>D71/G71</f>
        <v>#DIV/0!</v>
      </c>
      <c r="E72" s="251" t="e">
        <f>E71/G71</f>
        <v>#DIV/0!</v>
      </c>
      <c r="F72" s="251" t="e">
        <f>F71/G71</f>
        <v>#DIV/0!</v>
      </c>
      <c r="G72" s="251" t="e">
        <f>G71/G71</f>
        <v>#DIV/0!</v>
      </c>
      <c r="H72" s="247"/>
    </row>
    <row r="73" spans="2:9" ht="21" x14ac:dyDescent="0.3">
      <c r="B73" s="451" t="s">
        <v>75</v>
      </c>
      <c r="C73" s="451"/>
      <c r="D73" s="253">
        <f>SUM(D45,D49,D53,D69,D57,D61,D65)</f>
        <v>0</v>
      </c>
      <c r="E73" s="253">
        <f>SUM(E45,E49,E53,E69,E57,E61,E65)</f>
        <v>0</v>
      </c>
      <c r="F73" s="253">
        <f>SUM(F45,F49,F53,F69,F57,F61,F65)</f>
        <v>0</v>
      </c>
      <c r="G73" s="253">
        <f>SUM(G45,G49,G53,G69,G57,G61,G65)</f>
        <v>0</v>
      </c>
      <c r="H73" s="247"/>
    </row>
    <row r="74" spans="2:9" ht="21" x14ac:dyDescent="0.3">
      <c r="B74" s="451"/>
      <c r="C74" s="451"/>
      <c r="D74" s="254" t="e">
        <f>D73/$G$73</f>
        <v>#DIV/0!</v>
      </c>
      <c r="E74" s="254" t="e">
        <f>E73/$G$73</f>
        <v>#DIV/0!</v>
      </c>
      <c r="F74" s="254" t="e">
        <f>F73/$G$73</f>
        <v>#DIV/0!</v>
      </c>
      <c r="G74" s="254" t="e">
        <f>G73/$G$73</f>
        <v>#DIV/0!</v>
      </c>
      <c r="H74" s="247"/>
    </row>
    <row r="75" spans="2:9" ht="21" x14ac:dyDescent="0.4">
      <c r="B75" s="442" t="s">
        <v>76</v>
      </c>
      <c r="C75" s="442"/>
      <c r="D75" s="248">
        <f>SUM(D71+D73)</f>
        <v>0</v>
      </c>
      <c r="E75" s="248">
        <f t="shared" ref="E75:G75" si="0">SUM(E71+E73)</f>
        <v>0</v>
      </c>
      <c r="F75" s="248">
        <f t="shared" si="0"/>
        <v>0</v>
      </c>
      <c r="G75" s="248">
        <f t="shared" si="0"/>
        <v>0</v>
      </c>
      <c r="H75" s="111" t="e">
        <f>(E75+D75)/G75</f>
        <v>#DIV/0!</v>
      </c>
    </row>
    <row r="77" spans="2:9" ht="40.5" customHeight="1" x14ac:dyDescent="0.3">
      <c r="B77" s="423" t="s">
        <v>77</v>
      </c>
      <c r="C77" s="424"/>
      <c r="D77" s="424"/>
      <c r="E77" s="424"/>
      <c r="F77" s="424"/>
      <c r="G77" s="424"/>
      <c r="H77" s="424"/>
      <c r="I77" s="424"/>
    </row>
    <row r="78" spans="2:9" ht="39" customHeight="1" x14ac:dyDescent="0.3">
      <c r="B78" s="423" t="s">
        <v>78</v>
      </c>
      <c r="C78" s="423"/>
      <c r="D78" s="423"/>
      <c r="E78" s="423"/>
      <c r="F78" s="423"/>
      <c r="G78" s="423"/>
      <c r="H78" s="423"/>
      <c r="I78" s="423"/>
    </row>
    <row r="80" spans="2:9" ht="15" thickBot="1" x14ac:dyDescent="0.35"/>
    <row r="81" spans="2:11" ht="35.25" customHeight="1" thickTop="1" thickBot="1" x14ac:dyDescent="0.35">
      <c r="C81" s="437" t="s">
        <v>79</v>
      </c>
      <c r="D81" s="438"/>
      <c r="E81" s="438"/>
      <c r="F81" s="438"/>
      <c r="G81" s="438"/>
      <c r="H81" s="439"/>
    </row>
    <row r="82" spans="2:11" ht="18.600000000000001" thickTop="1" x14ac:dyDescent="0.3">
      <c r="K82" s="24"/>
    </row>
    <row r="83" spans="2:11" ht="21" customHeight="1" x14ac:dyDescent="0.3">
      <c r="D83" s="432" t="s">
        <v>80</v>
      </c>
      <c r="E83" s="432"/>
      <c r="F83" s="432"/>
      <c r="G83" s="432"/>
    </row>
    <row r="84" spans="2:11" ht="83.25" customHeight="1" x14ac:dyDescent="0.3">
      <c r="B84" s="110" t="s">
        <v>50</v>
      </c>
      <c r="C84" s="256" t="s">
        <v>67</v>
      </c>
      <c r="D84" s="256" t="s">
        <v>81</v>
      </c>
      <c r="E84" s="256" t="s">
        <v>82</v>
      </c>
      <c r="F84" s="256" t="s">
        <v>83</v>
      </c>
      <c r="G84" s="257" t="s">
        <v>84</v>
      </c>
      <c r="H84" s="258" t="s">
        <v>85</v>
      </c>
    </row>
    <row r="85" spans="2:11" ht="20.100000000000001" customHeight="1" x14ac:dyDescent="0.3">
      <c r="B85" s="404" t="s">
        <v>319</v>
      </c>
      <c r="C85" s="259" t="s">
        <v>49</v>
      </c>
      <c r="D85" s="250"/>
      <c r="E85" s="250"/>
      <c r="F85" s="250"/>
      <c r="G85" s="250"/>
      <c r="H85" s="405">
        <f>SUM(D85:G85)</f>
        <v>0</v>
      </c>
    </row>
    <row r="86" spans="2:11" ht="20.100000000000001" customHeight="1" x14ac:dyDescent="0.3">
      <c r="B86" s="404"/>
      <c r="C86" s="260" t="s">
        <v>73</v>
      </c>
      <c r="D86" s="261" t="e">
        <f>D85/H85</f>
        <v>#DIV/0!</v>
      </c>
      <c r="E86" s="261" t="e">
        <f>E85/H85</f>
        <v>#DIV/0!</v>
      </c>
      <c r="F86" s="261" t="e">
        <f>F85/H85</f>
        <v>#DIV/0!</v>
      </c>
      <c r="G86" s="261" t="e">
        <f>G85/H85</f>
        <v>#DIV/0!</v>
      </c>
      <c r="H86" s="405"/>
    </row>
    <row r="87" spans="2:11" ht="20.100000000000001" customHeight="1" x14ac:dyDescent="0.3">
      <c r="B87" s="404"/>
      <c r="C87" s="262" t="s">
        <v>48</v>
      </c>
      <c r="D87" s="252"/>
      <c r="E87" s="252"/>
      <c r="F87" s="252"/>
      <c r="G87" s="252"/>
      <c r="H87" s="406">
        <f>SUM(D87:G87)</f>
        <v>0</v>
      </c>
    </row>
    <row r="88" spans="2:11" ht="20.100000000000001" customHeight="1" x14ac:dyDescent="0.3">
      <c r="B88" s="404"/>
      <c r="C88" s="263" t="s">
        <v>73</v>
      </c>
      <c r="D88" s="264" t="e">
        <f>D87/H87</f>
        <v>#DIV/0!</v>
      </c>
      <c r="E88" s="264" t="e">
        <f>E87/H87</f>
        <v>#DIV/0!</v>
      </c>
      <c r="F88" s="264" t="e">
        <f>F87/H87</f>
        <v>#DIV/0!</v>
      </c>
      <c r="G88" s="264" t="e">
        <f>G87/H87</f>
        <v>#DIV/0!</v>
      </c>
      <c r="H88" s="406"/>
    </row>
    <row r="89" spans="2:11" ht="20.100000000000001" customHeight="1" x14ac:dyDescent="0.3">
      <c r="B89" s="404" t="s">
        <v>320</v>
      </c>
      <c r="C89" s="259" t="s">
        <v>49</v>
      </c>
      <c r="D89" s="249"/>
      <c r="E89" s="249"/>
      <c r="F89" s="249"/>
      <c r="G89" s="249"/>
      <c r="H89" s="405">
        <f>SUM(D89:G89)</f>
        <v>0</v>
      </c>
    </row>
    <row r="90" spans="2:11" ht="20.100000000000001" customHeight="1" x14ac:dyDescent="0.3">
      <c r="B90" s="404"/>
      <c r="C90" s="260" t="s">
        <v>73</v>
      </c>
      <c r="D90" s="261" t="e">
        <f>D89/H89</f>
        <v>#DIV/0!</v>
      </c>
      <c r="E90" s="261" t="e">
        <f>E89/H89</f>
        <v>#DIV/0!</v>
      </c>
      <c r="F90" s="261" t="e">
        <f>F89/H89</f>
        <v>#DIV/0!</v>
      </c>
      <c r="G90" s="261" t="e">
        <f>G89/H89</f>
        <v>#DIV/0!</v>
      </c>
      <c r="H90" s="405"/>
    </row>
    <row r="91" spans="2:11" ht="20.100000000000001" customHeight="1" x14ac:dyDescent="0.3">
      <c r="B91" s="404"/>
      <c r="C91" s="262" t="s">
        <v>48</v>
      </c>
      <c r="D91" s="252"/>
      <c r="E91" s="252"/>
      <c r="F91" s="252"/>
      <c r="G91" s="252"/>
      <c r="H91" s="406">
        <f>SUM(D91:G91)</f>
        <v>0</v>
      </c>
    </row>
    <row r="92" spans="2:11" ht="20.100000000000001" customHeight="1" x14ac:dyDescent="0.3">
      <c r="B92" s="404"/>
      <c r="C92" s="265" t="s">
        <v>73</v>
      </c>
      <c r="D92" s="266" t="e">
        <f>D91/H91</f>
        <v>#DIV/0!</v>
      </c>
      <c r="E92" s="266" t="e">
        <f>E91/H91</f>
        <v>#DIV/0!</v>
      </c>
      <c r="F92" s="266" t="e">
        <f>F91/H91</f>
        <v>#DIV/0!</v>
      </c>
      <c r="G92" s="266" t="e">
        <f>G91/H91</f>
        <v>#DIV/0!</v>
      </c>
      <c r="H92" s="406"/>
    </row>
    <row r="93" spans="2:11" ht="20.100000000000001" customHeight="1" x14ac:dyDescent="0.3">
      <c r="B93" s="404" t="s">
        <v>59</v>
      </c>
      <c r="C93" s="259" t="s">
        <v>49</v>
      </c>
      <c r="D93" s="249"/>
      <c r="E93" s="249"/>
      <c r="F93" s="249"/>
      <c r="G93" s="249"/>
      <c r="H93" s="405">
        <f>SUM(D93:G93)</f>
        <v>0</v>
      </c>
    </row>
    <row r="94" spans="2:11" ht="20.100000000000001" customHeight="1" x14ac:dyDescent="0.3">
      <c r="B94" s="404"/>
      <c r="C94" s="260" t="s">
        <v>73</v>
      </c>
      <c r="D94" s="261" t="e">
        <f>D93/H93</f>
        <v>#DIV/0!</v>
      </c>
      <c r="E94" s="261" t="e">
        <f>E93/H93</f>
        <v>#DIV/0!</v>
      </c>
      <c r="F94" s="261" t="e">
        <f>F93/H93</f>
        <v>#DIV/0!</v>
      </c>
      <c r="G94" s="261" t="e">
        <f>G93/H93</f>
        <v>#DIV/0!</v>
      </c>
      <c r="H94" s="405"/>
    </row>
    <row r="95" spans="2:11" ht="20.100000000000001" customHeight="1" x14ac:dyDescent="0.3">
      <c r="B95" s="404"/>
      <c r="C95" s="262" t="s">
        <v>48</v>
      </c>
      <c r="D95" s="252"/>
      <c r="E95" s="252"/>
      <c r="F95" s="252"/>
      <c r="G95" s="252"/>
      <c r="H95" s="406">
        <f>SUM(D95:G95)</f>
        <v>0</v>
      </c>
    </row>
    <row r="96" spans="2:11" ht="20.100000000000001" customHeight="1" x14ac:dyDescent="0.3">
      <c r="B96" s="404"/>
      <c r="C96" s="267" t="s">
        <v>73</v>
      </c>
      <c r="D96" s="268" t="e">
        <f>D95/H95</f>
        <v>#DIV/0!</v>
      </c>
      <c r="E96" s="268" t="e">
        <f>E95/H95</f>
        <v>#DIV/0!</v>
      </c>
      <c r="F96" s="268" t="e">
        <f>F95/H95</f>
        <v>#DIV/0!</v>
      </c>
      <c r="G96" s="268" t="e">
        <f>G95/H95</f>
        <v>#DIV/0!</v>
      </c>
      <c r="H96" s="407"/>
    </row>
    <row r="97" spans="2:9" ht="20.100000000000001" customHeight="1" x14ac:dyDescent="0.3">
      <c r="B97" s="404" t="s">
        <v>322</v>
      </c>
      <c r="C97" s="259" t="s">
        <v>49</v>
      </c>
      <c r="D97" s="249"/>
      <c r="E97" s="249"/>
      <c r="F97" s="249"/>
      <c r="G97" s="249"/>
      <c r="H97" s="405">
        <f>SUM(D97:G97)</f>
        <v>0</v>
      </c>
    </row>
    <row r="98" spans="2:9" ht="20.100000000000001" customHeight="1" x14ac:dyDescent="0.3">
      <c r="B98" s="404"/>
      <c r="C98" s="260" t="s">
        <v>73</v>
      </c>
      <c r="D98" s="261" t="e">
        <f>D97/H97</f>
        <v>#DIV/0!</v>
      </c>
      <c r="E98" s="261" t="e">
        <f>E97/H97</f>
        <v>#DIV/0!</v>
      </c>
      <c r="F98" s="261" t="e">
        <f>F97/H97</f>
        <v>#DIV/0!</v>
      </c>
      <c r="G98" s="261" t="e">
        <f>G97/H97</f>
        <v>#DIV/0!</v>
      </c>
      <c r="H98" s="405"/>
    </row>
    <row r="99" spans="2:9" ht="20.100000000000001" customHeight="1" x14ac:dyDescent="0.3">
      <c r="B99" s="404"/>
      <c r="C99" s="262" t="s">
        <v>48</v>
      </c>
      <c r="D99" s="252"/>
      <c r="E99" s="252"/>
      <c r="F99" s="252"/>
      <c r="G99" s="252"/>
      <c r="H99" s="406">
        <f>SUM(D99:G99)</f>
        <v>0</v>
      </c>
    </row>
    <row r="100" spans="2:9" ht="20.100000000000001" customHeight="1" x14ac:dyDescent="0.3">
      <c r="B100" s="404"/>
      <c r="C100" s="267" t="s">
        <v>73</v>
      </c>
      <c r="D100" s="268" t="e">
        <f>D99/H99</f>
        <v>#DIV/0!</v>
      </c>
      <c r="E100" s="268" t="e">
        <f>E99/H99</f>
        <v>#DIV/0!</v>
      </c>
      <c r="F100" s="268" t="e">
        <f>F99/H99</f>
        <v>#DIV/0!</v>
      </c>
      <c r="G100" s="268" t="e">
        <f>G99/H99</f>
        <v>#DIV/0!</v>
      </c>
      <c r="H100" s="407"/>
    </row>
    <row r="101" spans="2:9" ht="20.100000000000001" customHeight="1" x14ac:dyDescent="0.3">
      <c r="B101" s="415" t="s">
        <v>323</v>
      </c>
      <c r="C101" s="259" t="s">
        <v>49</v>
      </c>
      <c r="D101" s="249"/>
      <c r="E101" s="249"/>
      <c r="F101" s="249"/>
      <c r="G101" s="249"/>
      <c r="H101" s="405">
        <f>SUM(D101:G101)</f>
        <v>0</v>
      </c>
    </row>
    <row r="102" spans="2:9" ht="20.100000000000001" customHeight="1" x14ac:dyDescent="0.3">
      <c r="B102" s="416"/>
      <c r="C102" s="260" t="s">
        <v>73</v>
      </c>
      <c r="D102" s="261" t="e">
        <f>D101/H101</f>
        <v>#DIV/0!</v>
      </c>
      <c r="E102" s="261" t="e">
        <f>E101/H101</f>
        <v>#DIV/0!</v>
      </c>
      <c r="F102" s="261" t="e">
        <f>F101/H101</f>
        <v>#DIV/0!</v>
      </c>
      <c r="G102" s="261" t="e">
        <f>G101/H101</f>
        <v>#DIV/0!</v>
      </c>
      <c r="H102" s="405"/>
    </row>
    <row r="103" spans="2:9" ht="20.100000000000001" customHeight="1" x14ac:dyDescent="0.3">
      <c r="B103" s="416"/>
      <c r="C103" s="262" t="s">
        <v>48</v>
      </c>
      <c r="D103" s="252"/>
      <c r="E103" s="252"/>
      <c r="F103" s="252"/>
      <c r="G103" s="252"/>
      <c r="H103" s="406">
        <f>SUM(D103:G103)</f>
        <v>0</v>
      </c>
    </row>
    <row r="104" spans="2:9" ht="20.100000000000001" customHeight="1" x14ac:dyDescent="0.3">
      <c r="B104" s="417"/>
      <c r="C104" s="267" t="s">
        <v>73</v>
      </c>
      <c r="D104" s="268" t="e">
        <f>D103/H103</f>
        <v>#DIV/0!</v>
      </c>
      <c r="E104" s="268" t="e">
        <f>E103/H103</f>
        <v>#DIV/0!</v>
      </c>
      <c r="F104" s="268" t="e">
        <f>F103/H103</f>
        <v>#DIV/0!</v>
      </c>
      <c r="G104" s="268" t="e">
        <f>G103/H103</f>
        <v>#DIV/0!</v>
      </c>
      <c r="H104" s="407"/>
    </row>
    <row r="105" spans="2:9" ht="20.100000000000001" customHeight="1" x14ac:dyDescent="0.3">
      <c r="B105" s="418" t="s">
        <v>324</v>
      </c>
      <c r="C105" s="259" t="s">
        <v>49</v>
      </c>
      <c r="D105" s="249"/>
      <c r="E105" s="249"/>
      <c r="F105" s="249"/>
      <c r="G105" s="249"/>
      <c r="H105" s="405">
        <f>SUM(D105:G105)</f>
        <v>0</v>
      </c>
    </row>
    <row r="106" spans="2:9" ht="20.100000000000001" customHeight="1" x14ac:dyDescent="0.3">
      <c r="B106" s="419"/>
      <c r="C106" s="260" t="s">
        <v>73</v>
      </c>
      <c r="D106" s="261" t="e">
        <f>D105/H105</f>
        <v>#DIV/0!</v>
      </c>
      <c r="E106" s="261" t="e">
        <f>E105/H105</f>
        <v>#DIV/0!</v>
      </c>
      <c r="F106" s="261" t="e">
        <f>F105/H105</f>
        <v>#DIV/0!</v>
      </c>
      <c r="G106" s="261" t="e">
        <f>G105/H105</f>
        <v>#DIV/0!</v>
      </c>
      <c r="H106" s="405"/>
    </row>
    <row r="107" spans="2:9" ht="20.100000000000001" customHeight="1" x14ac:dyDescent="0.3">
      <c r="B107" s="419"/>
      <c r="C107" s="262" t="s">
        <v>48</v>
      </c>
      <c r="D107" s="252"/>
      <c r="E107" s="252"/>
      <c r="F107" s="252"/>
      <c r="G107" s="252"/>
      <c r="H107" s="406">
        <f>SUM(D107:G107)</f>
        <v>0</v>
      </c>
    </row>
    <row r="108" spans="2:9" ht="19.8" customHeight="1" x14ac:dyDescent="0.3">
      <c r="B108" s="420"/>
      <c r="C108" s="267" t="s">
        <v>73</v>
      </c>
      <c r="D108" s="268" t="e">
        <f>D107/H107</f>
        <v>#DIV/0!</v>
      </c>
      <c r="E108" s="268" t="e">
        <f>E107/H107</f>
        <v>#DIV/0!</v>
      </c>
      <c r="F108" s="268" t="e">
        <f>F107/H107</f>
        <v>#DIV/0!</v>
      </c>
      <c r="G108" s="268" t="e">
        <f>G107/H107</f>
        <v>#DIV/0!</v>
      </c>
      <c r="H108" s="407"/>
    </row>
    <row r="109" spans="2:9" ht="20.100000000000001" customHeight="1" x14ac:dyDescent="0.3">
      <c r="B109" s="412" t="s">
        <v>321</v>
      </c>
      <c r="C109" s="277" t="s">
        <v>49</v>
      </c>
      <c r="D109" s="271"/>
      <c r="E109" s="271"/>
      <c r="F109" s="271"/>
      <c r="G109" s="271"/>
      <c r="H109" s="408">
        <f>SUM(D109:G109)</f>
        <v>0</v>
      </c>
    </row>
    <row r="110" spans="2:9" ht="20.100000000000001" customHeight="1" x14ac:dyDescent="0.3">
      <c r="B110" s="413"/>
      <c r="C110" s="260" t="s">
        <v>73</v>
      </c>
      <c r="D110" s="261" t="e">
        <f>D109/H109</f>
        <v>#DIV/0!</v>
      </c>
      <c r="E110" s="261" t="e">
        <f>E109/H109</f>
        <v>#DIV/0!</v>
      </c>
      <c r="F110" s="261" t="e">
        <f>F109/H109</f>
        <v>#DIV/0!</v>
      </c>
      <c r="G110" s="261" t="e">
        <f>G109/H109</f>
        <v>#DIV/0!</v>
      </c>
      <c r="H110" s="405"/>
    </row>
    <row r="111" spans="2:9" ht="20.100000000000001" customHeight="1" x14ac:dyDescent="0.3">
      <c r="B111" s="413"/>
      <c r="C111" s="262" t="s">
        <v>48</v>
      </c>
      <c r="D111" s="252"/>
      <c r="E111" s="252"/>
      <c r="F111" s="252"/>
      <c r="G111" s="252"/>
      <c r="H111" s="406">
        <f>SUM(D111:G111)</f>
        <v>0</v>
      </c>
    </row>
    <row r="112" spans="2:9" ht="20.100000000000001" customHeight="1" x14ac:dyDescent="0.3">
      <c r="B112" s="414"/>
      <c r="C112" s="267" t="s">
        <v>73</v>
      </c>
      <c r="D112" s="268" t="e">
        <f>D111/H111</f>
        <v>#DIV/0!</v>
      </c>
      <c r="E112" s="268" t="e">
        <f>E111/H111</f>
        <v>#DIV/0!</v>
      </c>
      <c r="F112" s="268" t="e">
        <f>F111/H111</f>
        <v>#DIV/0!</v>
      </c>
      <c r="G112" s="268" t="e">
        <f>G111/H111</f>
        <v>#DIV/0!</v>
      </c>
      <c r="H112" s="407"/>
      <c r="I112" s="108"/>
    </row>
    <row r="113" spans="2:9" ht="20.100000000000001" customHeight="1" x14ac:dyDescent="0.3">
      <c r="B113" s="411" t="s">
        <v>74</v>
      </c>
      <c r="C113" s="411"/>
      <c r="D113" s="250">
        <f>SUM(D85,D89,D93,D97,D109,D101,D105)</f>
        <v>0</v>
      </c>
      <c r="E113" s="250">
        <f>SUM(E85,E89,E93,E109,E97,E101,E105)</f>
        <v>0</v>
      </c>
      <c r="F113" s="250">
        <f>SUM(F85,F89,F93,F109,F97,F101,F105)</f>
        <v>0</v>
      </c>
      <c r="G113" s="250">
        <f>SUM(G85,G89,G93,G109,G97,G101,G105)</f>
        <v>0</v>
      </c>
      <c r="H113" s="405">
        <f>SUM(H85,H89,H93,H109,H97,H101,H105)</f>
        <v>0</v>
      </c>
    </row>
    <row r="114" spans="2:9" ht="20.100000000000001" customHeight="1" x14ac:dyDescent="0.3">
      <c r="B114" s="411"/>
      <c r="C114" s="411"/>
      <c r="D114" s="270" t="e">
        <f>D113/$H$113</f>
        <v>#DIV/0!</v>
      </c>
      <c r="E114" s="270" t="e">
        <f>E113/$H$113</f>
        <v>#DIV/0!</v>
      </c>
      <c r="F114" s="270" t="e">
        <f>F113/$H$113</f>
        <v>#DIV/0!</v>
      </c>
      <c r="G114" s="270" t="e">
        <f>G113/$H$113</f>
        <v>#DIV/0!</v>
      </c>
      <c r="H114" s="405"/>
    </row>
    <row r="115" spans="2:9" ht="20.100000000000001" customHeight="1" x14ac:dyDescent="0.3">
      <c r="B115" s="409" t="s">
        <v>75</v>
      </c>
      <c r="C115" s="409"/>
      <c r="D115" s="269">
        <f>SUM(D87,D91,D95,D111,D99,D103,D107)</f>
        <v>0</v>
      </c>
      <c r="E115" s="269">
        <f>SUM(E87,E91,E95,E111,E99,E103,E107)</f>
        <v>0</v>
      </c>
      <c r="F115" s="269">
        <f>SUM(F87,F91,F95,F111,F99,F103,F107)</f>
        <v>0</v>
      </c>
      <c r="G115" s="269">
        <f>SUM(G87,G91,G95,G111,G99,G103,G107)</f>
        <v>0</v>
      </c>
      <c r="H115" s="433">
        <f>SUM(H87,H91,H95,H111,H99,H103,H107,)</f>
        <v>0</v>
      </c>
    </row>
    <row r="116" spans="2:9" ht="20.100000000000001" customHeight="1" x14ac:dyDescent="0.3">
      <c r="B116" s="410"/>
      <c r="C116" s="410"/>
      <c r="D116" s="255" t="e">
        <f>D115/$H$115</f>
        <v>#DIV/0!</v>
      </c>
      <c r="E116" s="255" t="e">
        <f>E115/$H$115</f>
        <v>#DIV/0!</v>
      </c>
      <c r="F116" s="255" t="e">
        <f>F115/$H$115</f>
        <v>#DIV/0!</v>
      </c>
      <c r="G116" s="255" t="e">
        <f>G115/$H$115</f>
        <v>#DIV/0!</v>
      </c>
      <c r="H116" s="434"/>
    </row>
    <row r="117" spans="2:9" ht="20.100000000000001" customHeight="1" x14ac:dyDescent="0.3">
      <c r="B117" s="440" t="s">
        <v>76</v>
      </c>
      <c r="C117" s="440"/>
      <c r="D117" s="113">
        <f>SUM(D113+D115)</f>
        <v>0</v>
      </c>
      <c r="E117" s="113">
        <f>SUM(E113+E115)</f>
        <v>0</v>
      </c>
      <c r="F117" s="113">
        <f>SUM(F113+F115)</f>
        <v>0</v>
      </c>
      <c r="G117" s="113">
        <f>SUM(G113+G115)</f>
        <v>0</v>
      </c>
      <c r="H117" s="435">
        <f>SUM(H113+H115)</f>
        <v>0</v>
      </c>
    </row>
    <row r="118" spans="2:9" ht="21" x14ac:dyDescent="0.4">
      <c r="B118" s="440"/>
      <c r="C118" s="440"/>
      <c r="D118" s="114" t="e">
        <f>D117/$H$117</f>
        <v>#DIV/0!</v>
      </c>
      <c r="E118" s="114" t="e">
        <f>E117/$H$117</f>
        <v>#DIV/0!</v>
      </c>
      <c r="F118" s="114" t="e">
        <f>F117/$H$117</f>
        <v>#DIV/0!</v>
      </c>
      <c r="G118" s="114" t="e">
        <f>G117/$H$117</f>
        <v>#DIV/0!</v>
      </c>
      <c r="H118" s="436"/>
    </row>
    <row r="120" spans="2:9" ht="46.5" customHeight="1" x14ac:dyDescent="0.3">
      <c r="B120" s="423" t="s">
        <v>86</v>
      </c>
      <c r="C120" s="423"/>
      <c r="D120" s="423"/>
      <c r="E120" s="423"/>
      <c r="F120" s="423"/>
      <c r="G120" s="423"/>
      <c r="H120" s="423"/>
    </row>
    <row r="122" spans="2:9" ht="30.75" customHeight="1" x14ac:dyDescent="0.3">
      <c r="C122" s="426" t="s">
        <v>87</v>
      </c>
      <c r="D122" s="426"/>
      <c r="E122" s="426"/>
      <c r="F122" s="426"/>
      <c r="G122" s="426"/>
      <c r="H122" s="426"/>
    </row>
    <row r="123" spans="2:9" ht="15" thickBot="1" x14ac:dyDescent="0.35"/>
    <row r="124" spans="2:9" ht="39.75" customHeight="1" thickTop="1" thickBot="1" x14ac:dyDescent="0.35">
      <c r="C124" s="427" t="s">
        <v>88</v>
      </c>
      <c r="D124" s="428"/>
      <c r="E124" s="428"/>
      <c r="F124" s="428"/>
      <c r="G124" s="428"/>
      <c r="H124" s="429"/>
    </row>
    <row r="125" spans="2:9" ht="15" thickTop="1" x14ac:dyDescent="0.3">
      <c r="F125"/>
    </row>
    <row r="126" spans="2:9" ht="21" x14ac:dyDescent="0.4">
      <c r="B126" s="109"/>
      <c r="C126" s="109"/>
      <c r="D126" s="431" t="s">
        <v>48</v>
      </c>
      <c r="E126" s="431"/>
      <c r="F126" s="430" t="s">
        <v>49</v>
      </c>
      <c r="G126" s="430"/>
      <c r="H126" s="109"/>
      <c r="I126" s="109"/>
    </row>
    <row r="127" spans="2:9" ht="90" x14ac:dyDescent="0.3">
      <c r="B127" s="124" t="s">
        <v>89</v>
      </c>
      <c r="C127" s="124" t="s">
        <v>90</v>
      </c>
      <c r="D127" s="124" t="s">
        <v>52</v>
      </c>
      <c r="E127" s="278" t="s">
        <v>53</v>
      </c>
      <c r="F127" s="124" t="s">
        <v>52</v>
      </c>
      <c r="G127" s="125" t="s">
        <v>54</v>
      </c>
      <c r="H127" s="126" t="s">
        <v>91</v>
      </c>
      <c r="I127" s="127" t="s">
        <v>92</v>
      </c>
    </row>
    <row r="128" spans="2:9" x14ac:dyDescent="0.3">
      <c r="B128" s="103"/>
      <c r="C128" s="103"/>
      <c r="D128" s="103"/>
      <c r="E128" s="103"/>
      <c r="F128" s="103"/>
      <c r="G128" s="103"/>
      <c r="H128" s="103"/>
      <c r="I128" s="103"/>
    </row>
    <row r="129" spans="2:9" ht="21" x14ac:dyDescent="0.4">
      <c r="B129" s="425" t="s">
        <v>319</v>
      </c>
      <c r="C129" s="128"/>
      <c r="D129" s="279"/>
      <c r="E129" s="280" t="e">
        <f>D129/D132</f>
        <v>#DIV/0!</v>
      </c>
      <c r="F129" s="281"/>
      <c r="G129" s="284" t="e">
        <f>F129/F132</f>
        <v>#DIV/0!</v>
      </c>
      <c r="H129" s="282">
        <f>SUM(D129,F129)</f>
        <v>0</v>
      </c>
      <c r="I129" s="123" t="e">
        <f>F129/H129</f>
        <v>#DIV/0!</v>
      </c>
    </row>
    <row r="130" spans="2:9" ht="21" x14ac:dyDescent="0.4">
      <c r="B130" s="425"/>
      <c r="C130" s="128"/>
      <c r="D130" s="279"/>
      <c r="E130" s="280" t="e">
        <f>D130/D132</f>
        <v>#DIV/0!</v>
      </c>
      <c r="F130" s="281"/>
      <c r="G130" s="284" t="e">
        <f>F130/F132</f>
        <v>#DIV/0!</v>
      </c>
      <c r="H130" s="283">
        <f t="shared" ref="H130:H131" si="1">SUM(D130,F130)</f>
        <v>0</v>
      </c>
      <c r="I130" s="123" t="e">
        <f>F130/H130</f>
        <v>#DIV/0!</v>
      </c>
    </row>
    <row r="131" spans="2:9" ht="21" x14ac:dyDescent="0.4">
      <c r="B131" s="425"/>
      <c r="C131" s="128"/>
      <c r="D131" s="279"/>
      <c r="E131" s="280" t="e">
        <f>D131/D132</f>
        <v>#DIV/0!</v>
      </c>
      <c r="F131" s="281"/>
      <c r="G131" s="284" t="e">
        <f>F131/F132</f>
        <v>#DIV/0!</v>
      </c>
      <c r="H131" s="282">
        <f t="shared" si="1"/>
        <v>0</v>
      </c>
      <c r="I131" s="123" t="e">
        <f>F131/H131</f>
        <v>#DIV/0!</v>
      </c>
    </row>
    <row r="132" spans="2:9" ht="21" x14ac:dyDescent="0.4">
      <c r="B132" s="109"/>
      <c r="C132" s="122"/>
      <c r="D132" s="122">
        <f>SUM(D129,D130,D131)</f>
        <v>0</v>
      </c>
      <c r="E132" s="129" t="e">
        <f>D132/D132</f>
        <v>#DIV/0!</v>
      </c>
      <c r="F132" s="122">
        <f>SUM(F129,F130,F131)</f>
        <v>0</v>
      </c>
      <c r="G132" s="129" t="e">
        <f>F132/F132</f>
        <v>#DIV/0!</v>
      </c>
      <c r="H132" s="122">
        <f>SUM(H129,H130,H131)</f>
        <v>0</v>
      </c>
      <c r="I132" s="122"/>
    </row>
    <row r="133" spans="2:9" ht="21" x14ac:dyDescent="0.4">
      <c r="B133" s="425" t="s">
        <v>320</v>
      </c>
      <c r="C133" s="128"/>
      <c r="D133" s="279"/>
      <c r="E133" s="280" t="e">
        <f>D133/D136</f>
        <v>#DIV/0!</v>
      </c>
      <c r="F133" s="281"/>
      <c r="G133" s="284" t="e">
        <f>F133/F136</f>
        <v>#DIV/0!</v>
      </c>
      <c r="H133" s="282">
        <f>SUM(D133,F133)</f>
        <v>0</v>
      </c>
      <c r="I133" s="123" t="e">
        <f>F133/H133</f>
        <v>#DIV/0!</v>
      </c>
    </row>
    <row r="134" spans="2:9" ht="21" x14ac:dyDescent="0.4">
      <c r="B134" s="425"/>
      <c r="C134" s="128"/>
      <c r="D134" s="279"/>
      <c r="E134" s="280" t="e">
        <f>D134/D136</f>
        <v>#DIV/0!</v>
      </c>
      <c r="F134" s="281"/>
      <c r="G134" s="284" t="e">
        <f>F134/F136</f>
        <v>#DIV/0!</v>
      </c>
      <c r="H134" s="285">
        <f t="shared" ref="H134:H135" si="2">SUM(D134,F134)</f>
        <v>0</v>
      </c>
      <c r="I134" s="123" t="e">
        <f>F134/H134</f>
        <v>#DIV/0!</v>
      </c>
    </row>
    <row r="135" spans="2:9" ht="21" x14ac:dyDescent="0.4">
      <c r="B135" s="425"/>
      <c r="C135" s="128"/>
      <c r="D135" s="279"/>
      <c r="E135" s="280" t="e">
        <f>D135/D136</f>
        <v>#DIV/0!</v>
      </c>
      <c r="F135" s="281"/>
      <c r="G135" s="284" t="e">
        <f>F135/F136</f>
        <v>#DIV/0!</v>
      </c>
      <c r="H135" s="282">
        <f t="shared" si="2"/>
        <v>0</v>
      </c>
      <c r="I135" s="123" t="e">
        <f>F135/H135</f>
        <v>#DIV/0!</v>
      </c>
    </row>
    <row r="136" spans="2:9" ht="21" x14ac:dyDescent="0.4">
      <c r="B136" s="109"/>
      <c r="C136" s="122"/>
      <c r="D136" s="122">
        <f>SUM(D133,D134,D135)</f>
        <v>0</v>
      </c>
      <c r="E136" s="129" t="e">
        <f>D136/D136</f>
        <v>#DIV/0!</v>
      </c>
      <c r="F136" s="122">
        <f>SUM(F133,F134,F135)</f>
        <v>0</v>
      </c>
      <c r="G136" s="129" t="e">
        <f>F136/F136</f>
        <v>#DIV/0!</v>
      </c>
      <c r="H136" s="122">
        <f>SUM(H133,H134,H135)</f>
        <v>0</v>
      </c>
      <c r="I136" s="122"/>
    </row>
    <row r="137" spans="2:9" ht="21" x14ac:dyDescent="0.4">
      <c r="B137" s="425" t="s">
        <v>59</v>
      </c>
      <c r="C137" s="128"/>
      <c r="D137" s="279"/>
      <c r="E137" s="280" t="e">
        <f>D137/D140</f>
        <v>#DIV/0!</v>
      </c>
      <c r="F137" s="281"/>
      <c r="G137" s="284" t="e">
        <f>F137/F140</f>
        <v>#DIV/0!</v>
      </c>
      <c r="H137" s="282">
        <f>SUM(D137,F137)</f>
        <v>0</v>
      </c>
      <c r="I137" s="123" t="e">
        <f>F137/H137</f>
        <v>#DIV/0!</v>
      </c>
    </row>
    <row r="138" spans="2:9" ht="21" x14ac:dyDescent="0.4">
      <c r="B138" s="425"/>
      <c r="C138" s="128"/>
      <c r="D138" s="279"/>
      <c r="E138" s="280" t="e">
        <f>D138/D140</f>
        <v>#DIV/0!</v>
      </c>
      <c r="F138" s="281"/>
      <c r="G138" s="284" t="e">
        <f>F138/F140</f>
        <v>#DIV/0!</v>
      </c>
      <c r="H138" s="285">
        <f t="shared" ref="H138:H139" si="3">SUM(D138,F138)</f>
        <v>0</v>
      </c>
      <c r="I138" s="123" t="e">
        <f>F138/H138</f>
        <v>#DIV/0!</v>
      </c>
    </row>
    <row r="139" spans="2:9" ht="21" x14ac:dyDescent="0.4">
      <c r="B139" s="425"/>
      <c r="C139" s="128"/>
      <c r="D139" s="279"/>
      <c r="E139" s="280" t="e">
        <f>D139/D140</f>
        <v>#DIV/0!</v>
      </c>
      <c r="F139" s="281"/>
      <c r="G139" s="284" t="e">
        <f>F139/F140</f>
        <v>#DIV/0!</v>
      </c>
      <c r="H139" s="282">
        <f t="shared" si="3"/>
        <v>0</v>
      </c>
      <c r="I139" s="123" t="e">
        <f>F139/H139</f>
        <v>#DIV/0!</v>
      </c>
    </row>
    <row r="140" spans="2:9" ht="21" x14ac:dyDescent="0.4">
      <c r="B140" s="109"/>
      <c r="C140" s="122"/>
      <c r="D140" s="122">
        <f>SUM(D137,D138,D139)</f>
        <v>0</v>
      </c>
      <c r="E140" s="129" t="e">
        <f>D140/D140</f>
        <v>#DIV/0!</v>
      </c>
      <c r="F140" s="122">
        <f>SUM(F137,F138,F139)</f>
        <v>0</v>
      </c>
      <c r="G140" s="129" t="e">
        <f>F140/F140</f>
        <v>#DIV/0!</v>
      </c>
      <c r="H140" s="122">
        <f>SUM(H137,H138,H139)</f>
        <v>0</v>
      </c>
      <c r="I140" s="122"/>
    </row>
    <row r="141" spans="2:9" ht="21" x14ac:dyDescent="0.4">
      <c r="B141" s="425" t="s">
        <v>322</v>
      </c>
      <c r="C141" s="128"/>
      <c r="D141" s="279"/>
      <c r="E141" s="280" t="e">
        <f>D141/D144</f>
        <v>#DIV/0!</v>
      </c>
      <c r="F141" s="281"/>
      <c r="G141" s="284" t="e">
        <f>F141/F144</f>
        <v>#DIV/0!</v>
      </c>
      <c r="H141" s="282">
        <f>SUM(D141,F141)</f>
        <v>0</v>
      </c>
      <c r="I141" s="123" t="e">
        <f>F141/H141</f>
        <v>#DIV/0!</v>
      </c>
    </row>
    <row r="142" spans="2:9" ht="21" x14ac:dyDescent="0.4">
      <c r="B142" s="425"/>
      <c r="C142" s="128"/>
      <c r="D142" s="279"/>
      <c r="E142" s="280" t="e">
        <f>D142/D144</f>
        <v>#DIV/0!</v>
      </c>
      <c r="F142" s="281"/>
      <c r="G142" s="284" t="e">
        <f>F142/F144</f>
        <v>#DIV/0!</v>
      </c>
      <c r="H142" s="285">
        <f t="shared" ref="H142:H143" si="4">SUM(D142,F142)</f>
        <v>0</v>
      </c>
      <c r="I142" s="123" t="e">
        <f>F142/H142</f>
        <v>#DIV/0!</v>
      </c>
    </row>
    <row r="143" spans="2:9" ht="21" x14ac:dyDescent="0.4">
      <c r="B143" s="425"/>
      <c r="C143" s="128"/>
      <c r="D143" s="279"/>
      <c r="E143" s="280" t="e">
        <f>D143/D144</f>
        <v>#DIV/0!</v>
      </c>
      <c r="F143" s="281"/>
      <c r="G143" s="284" t="e">
        <f>F143/F144</f>
        <v>#DIV/0!</v>
      </c>
      <c r="H143" s="282">
        <f t="shared" si="4"/>
        <v>0</v>
      </c>
      <c r="I143" s="123" t="e">
        <f>F143/H143</f>
        <v>#DIV/0!</v>
      </c>
    </row>
    <row r="144" spans="2:9" ht="21" x14ac:dyDescent="0.4">
      <c r="B144" s="109"/>
      <c r="C144" s="122"/>
      <c r="D144" s="122">
        <f>SUM(D141,D142,D143)</f>
        <v>0</v>
      </c>
      <c r="E144" s="129" t="e">
        <f>D144/D144</f>
        <v>#DIV/0!</v>
      </c>
      <c r="F144" s="122">
        <f>SUM(F141,F142,F143)</f>
        <v>0</v>
      </c>
      <c r="G144" s="129" t="e">
        <f>F144/F144</f>
        <v>#DIV/0!</v>
      </c>
      <c r="H144" s="122">
        <f>SUM(H141,H142,H143)</f>
        <v>0</v>
      </c>
      <c r="I144" s="123"/>
    </row>
    <row r="145" spans="2:9" ht="21" x14ac:dyDescent="0.4">
      <c r="B145" s="425" t="s">
        <v>323</v>
      </c>
      <c r="C145" s="128"/>
      <c r="D145" s="279"/>
      <c r="E145" s="280" t="e">
        <f>D145/D148</f>
        <v>#DIV/0!</v>
      </c>
      <c r="F145" s="281"/>
      <c r="G145" s="284" t="e">
        <f>F145/F148</f>
        <v>#DIV/0!</v>
      </c>
      <c r="H145" s="282">
        <f>SUM(D145,F145)</f>
        <v>0</v>
      </c>
      <c r="I145" s="123" t="e">
        <f>F145/H145</f>
        <v>#DIV/0!</v>
      </c>
    </row>
    <row r="146" spans="2:9" ht="21" x14ac:dyDescent="0.4">
      <c r="B146" s="425"/>
      <c r="C146" s="128"/>
      <c r="D146" s="279"/>
      <c r="E146" s="280" t="e">
        <f>D146/D148</f>
        <v>#DIV/0!</v>
      </c>
      <c r="F146" s="281"/>
      <c r="G146" s="284" t="e">
        <f>F146/F148</f>
        <v>#DIV/0!</v>
      </c>
      <c r="H146" s="285">
        <f t="shared" ref="H146:H147" si="5">SUM(D146,F146)</f>
        <v>0</v>
      </c>
      <c r="I146" s="123" t="e">
        <f>F146/H146</f>
        <v>#DIV/0!</v>
      </c>
    </row>
    <row r="147" spans="2:9" ht="21" x14ac:dyDescent="0.4">
      <c r="B147" s="425"/>
      <c r="C147" s="128"/>
      <c r="D147" s="279"/>
      <c r="E147" s="280" t="e">
        <f>D147/D148</f>
        <v>#DIV/0!</v>
      </c>
      <c r="F147" s="281"/>
      <c r="G147" s="284" t="e">
        <f>F147/F148</f>
        <v>#DIV/0!</v>
      </c>
      <c r="H147" s="282">
        <f t="shared" si="5"/>
        <v>0</v>
      </c>
      <c r="I147" s="123" t="e">
        <f>F147/H147</f>
        <v>#DIV/0!</v>
      </c>
    </row>
    <row r="148" spans="2:9" ht="21" x14ac:dyDescent="0.4">
      <c r="B148" s="109"/>
      <c r="C148" s="122"/>
      <c r="D148" s="122">
        <f>SUM(D145,D146,D147)</f>
        <v>0</v>
      </c>
      <c r="E148" s="129" t="e">
        <f>D148/D148</f>
        <v>#DIV/0!</v>
      </c>
      <c r="F148" s="122">
        <f>SUM(F145,F146,F147)</f>
        <v>0</v>
      </c>
      <c r="G148" s="129" t="e">
        <f>F148/F148</f>
        <v>#DIV/0!</v>
      </c>
      <c r="H148" s="122">
        <f>SUM(H145,H146,H147)</f>
        <v>0</v>
      </c>
      <c r="I148" s="123"/>
    </row>
    <row r="149" spans="2:9" ht="21" x14ac:dyDescent="0.4">
      <c r="B149" s="425" t="s">
        <v>324</v>
      </c>
      <c r="C149" s="128"/>
      <c r="D149" s="279"/>
      <c r="E149" s="280" t="e">
        <f>D149/D152</f>
        <v>#DIV/0!</v>
      </c>
      <c r="F149" s="281"/>
      <c r="G149" s="284" t="e">
        <f>F149/F152</f>
        <v>#DIV/0!</v>
      </c>
      <c r="H149" s="282">
        <f>SUM(D149,F149)</f>
        <v>0</v>
      </c>
      <c r="I149" s="123" t="e">
        <f>F149/H149</f>
        <v>#DIV/0!</v>
      </c>
    </row>
    <row r="150" spans="2:9" ht="21" x14ac:dyDescent="0.4">
      <c r="B150" s="425"/>
      <c r="C150" s="128"/>
      <c r="D150" s="279"/>
      <c r="E150" s="280" t="e">
        <f>D150/D152</f>
        <v>#DIV/0!</v>
      </c>
      <c r="F150" s="281"/>
      <c r="G150" s="284" t="e">
        <f>F150/F152</f>
        <v>#DIV/0!</v>
      </c>
      <c r="H150" s="285">
        <f t="shared" ref="H150:H151" si="6">SUM(D150,F150)</f>
        <v>0</v>
      </c>
      <c r="I150" s="123" t="e">
        <f>F150/H150</f>
        <v>#DIV/0!</v>
      </c>
    </row>
    <row r="151" spans="2:9" ht="21" x14ac:dyDescent="0.4">
      <c r="B151" s="425"/>
      <c r="C151" s="128"/>
      <c r="D151" s="279"/>
      <c r="E151" s="280" t="e">
        <f>D151/D152</f>
        <v>#DIV/0!</v>
      </c>
      <c r="F151" s="281"/>
      <c r="G151" s="284" t="e">
        <f>F151/F152</f>
        <v>#DIV/0!</v>
      </c>
      <c r="H151" s="282">
        <f t="shared" si="6"/>
        <v>0</v>
      </c>
      <c r="I151" s="123" t="e">
        <f>F151/H151</f>
        <v>#DIV/0!</v>
      </c>
    </row>
    <row r="152" spans="2:9" ht="21" x14ac:dyDescent="0.4">
      <c r="B152" s="109"/>
      <c r="C152" s="122"/>
      <c r="D152" s="122">
        <f>SUM(D149,D150,D151)</f>
        <v>0</v>
      </c>
      <c r="E152" s="129" t="e">
        <f>D152/D152</f>
        <v>#DIV/0!</v>
      </c>
      <c r="F152" s="122">
        <f>SUM(F149,F150,F151)</f>
        <v>0</v>
      </c>
      <c r="G152" s="129" t="e">
        <f>F152/F152</f>
        <v>#DIV/0!</v>
      </c>
      <c r="H152" s="122">
        <f>SUM(H141,H142,H143)</f>
        <v>0</v>
      </c>
      <c r="I152" s="122"/>
    </row>
    <row r="153" spans="2:9" ht="21" x14ac:dyDescent="0.4">
      <c r="B153" s="425" t="s">
        <v>321</v>
      </c>
      <c r="C153" s="128"/>
      <c r="D153" s="279"/>
      <c r="E153" s="280" t="e">
        <f>D153/D156</f>
        <v>#DIV/0!</v>
      </c>
      <c r="F153" s="281"/>
      <c r="G153" s="284" t="e">
        <f>F153/F156</f>
        <v>#DIV/0!</v>
      </c>
      <c r="H153" s="282">
        <f>SUM(D153,F153)</f>
        <v>0</v>
      </c>
      <c r="I153" s="123" t="e">
        <f>F153/H153</f>
        <v>#DIV/0!</v>
      </c>
    </row>
    <row r="154" spans="2:9" ht="21" x14ac:dyDescent="0.4">
      <c r="B154" s="425"/>
      <c r="C154" s="128"/>
      <c r="D154" s="279"/>
      <c r="E154" s="280" t="e">
        <f>D154/D156</f>
        <v>#DIV/0!</v>
      </c>
      <c r="F154" s="281"/>
      <c r="G154" s="284" t="e">
        <f>F154/F156</f>
        <v>#DIV/0!</v>
      </c>
      <c r="H154" s="282">
        <f t="shared" ref="H154:H155" si="7">SUM(D154,F154)</f>
        <v>0</v>
      </c>
      <c r="I154" s="123" t="e">
        <f>F154/H154</f>
        <v>#DIV/0!</v>
      </c>
    </row>
    <row r="155" spans="2:9" ht="21" x14ac:dyDescent="0.4">
      <c r="B155" s="425"/>
      <c r="C155" s="128"/>
      <c r="D155" s="279"/>
      <c r="E155" s="280" t="e">
        <f>D155/D156</f>
        <v>#DIV/0!</v>
      </c>
      <c r="F155" s="281"/>
      <c r="G155" s="284" t="e">
        <f>F155/F156</f>
        <v>#DIV/0!</v>
      </c>
      <c r="H155" s="282">
        <f t="shared" si="7"/>
        <v>0</v>
      </c>
      <c r="I155" s="123" t="e">
        <f>F155/H155</f>
        <v>#DIV/0!</v>
      </c>
    </row>
    <row r="156" spans="2:9" ht="21" x14ac:dyDescent="0.4">
      <c r="B156" s="121"/>
      <c r="C156" s="122"/>
      <c r="D156" s="122">
        <f>SUM(D153,D154,D155)</f>
        <v>0</v>
      </c>
      <c r="E156" s="129" t="e">
        <f>D156/D156</f>
        <v>#DIV/0!</v>
      </c>
      <c r="F156" s="122">
        <f>SUM(F153,F154,F155)</f>
        <v>0</v>
      </c>
      <c r="G156" s="129" t="e">
        <f>F156/F156</f>
        <v>#DIV/0!</v>
      </c>
      <c r="H156" s="122">
        <f>SUM(H153,H154,H155)</f>
        <v>0</v>
      </c>
      <c r="I156" s="122"/>
    </row>
    <row r="157" spans="2:9" x14ac:dyDescent="0.3">
      <c r="B157" s="103"/>
      <c r="C157" s="103"/>
      <c r="D157" s="103"/>
      <c r="E157" s="103"/>
      <c r="F157" s="103"/>
      <c r="G157" s="103"/>
      <c r="H157" s="103"/>
      <c r="I157" s="103"/>
    </row>
    <row r="158" spans="2:9" ht="46.5" customHeight="1" x14ac:dyDescent="0.3">
      <c r="B158" s="423" t="s">
        <v>93</v>
      </c>
      <c r="C158" s="423"/>
      <c r="D158" s="423"/>
      <c r="E158" s="423"/>
      <c r="F158" s="423"/>
      <c r="G158" s="423"/>
      <c r="H158" s="423"/>
      <c r="I158" s="423"/>
    </row>
    <row r="159" spans="2:9" ht="44.25" customHeight="1" x14ac:dyDescent="0.3">
      <c r="B159" s="423" t="s">
        <v>94</v>
      </c>
      <c r="C159" s="424"/>
      <c r="D159" s="424"/>
      <c r="E159" s="424"/>
      <c r="F159" s="424"/>
      <c r="G159" s="424"/>
      <c r="H159" s="424"/>
      <c r="I159" s="424"/>
    </row>
  </sheetData>
  <mergeCells count="87">
    <mergeCell ref="B145:B147"/>
    <mergeCell ref="B149:B151"/>
    <mergeCell ref="B63:B66"/>
    <mergeCell ref="C39:H39"/>
    <mergeCell ref="C37:H37"/>
    <mergeCell ref="B35:I35"/>
    <mergeCell ref="C41:C42"/>
    <mergeCell ref="D41:F41"/>
    <mergeCell ref="B43:B46"/>
    <mergeCell ref="H59:H62"/>
    <mergeCell ref="H63:H66"/>
    <mergeCell ref="B2:F2"/>
    <mergeCell ref="C4:H4"/>
    <mergeCell ref="D8:E8"/>
    <mergeCell ref="F8:G8"/>
    <mergeCell ref="B34:J34"/>
    <mergeCell ref="C6:H6"/>
    <mergeCell ref="B28:B30"/>
    <mergeCell ref="B10:B12"/>
    <mergeCell ref="B16:B18"/>
    <mergeCell ref="B13:B15"/>
    <mergeCell ref="B33:C33"/>
    <mergeCell ref="B31:C31"/>
    <mergeCell ref="B32:C32"/>
    <mergeCell ref="B22:B24"/>
    <mergeCell ref="B25:B27"/>
    <mergeCell ref="B77:I77"/>
    <mergeCell ref="G41:G42"/>
    <mergeCell ref="B75:C75"/>
    <mergeCell ref="H41:H42"/>
    <mergeCell ref="H43:H46"/>
    <mergeCell ref="B41:B42"/>
    <mergeCell ref="B47:B50"/>
    <mergeCell ref="B51:B54"/>
    <mergeCell ref="B67:B70"/>
    <mergeCell ref="H47:H50"/>
    <mergeCell ref="H51:H54"/>
    <mergeCell ref="H67:H70"/>
    <mergeCell ref="B71:C72"/>
    <mergeCell ref="B73:C74"/>
    <mergeCell ref="H55:H58"/>
    <mergeCell ref="B59:B62"/>
    <mergeCell ref="H117:H118"/>
    <mergeCell ref="C81:H81"/>
    <mergeCell ref="H91:H92"/>
    <mergeCell ref="H93:H94"/>
    <mergeCell ref="H95:H96"/>
    <mergeCell ref="B117:C118"/>
    <mergeCell ref="B89:B92"/>
    <mergeCell ref="B93:B96"/>
    <mergeCell ref="B78:I78"/>
    <mergeCell ref="D83:G83"/>
    <mergeCell ref="B85:B88"/>
    <mergeCell ref="H85:H86"/>
    <mergeCell ref="H87:H88"/>
    <mergeCell ref="A1:I1"/>
    <mergeCell ref="B159:I159"/>
    <mergeCell ref="B137:B139"/>
    <mergeCell ref="B153:B155"/>
    <mergeCell ref="C122:H122"/>
    <mergeCell ref="C124:H124"/>
    <mergeCell ref="F126:G126"/>
    <mergeCell ref="D126:E126"/>
    <mergeCell ref="B129:B131"/>
    <mergeCell ref="B133:B135"/>
    <mergeCell ref="B158:I158"/>
    <mergeCell ref="B120:H120"/>
    <mergeCell ref="H89:H90"/>
    <mergeCell ref="B141:B143"/>
    <mergeCell ref="B19:B21"/>
    <mergeCell ref="B55:B58"/>
    <mergeCell ref="B97:B100"/>
    <mergeCell ref="H97:H98"/>
    <mergeCell ref="H99:H100"/>
    <mergeCell ref="H109:H110"/>
    <mergeCell ref="B115:C116"/>
    <mergeCell ref="B113:C114"/>
    <mergeCell ref="B109:B112"/>
    <mergeCell ref="H111:H112"/>
    <mergeCell ref="H113:H114"/>
    <mergeCell ref="B101:B104"/>
    <mergeCell ref="B105:B108"/>
    <mergeCell ref="H101:H102"/>
    <mergeCell ref="H103:H104"/>
    <mergeCell ref="H105:H106"/>
    <mergeCell ref="H107:H108"/>
    <mergeCell ref="H115:H116"/>
  </mergeCells>
  <printOptions horizontalCentered="1" verticalCentered="1"/>
  <pageMargins left="0.25" right="0.25" top="0.75" bottom="0.75" header="0.3" footer="0.3"/>
  <pageSetup paperSize="9" scale="59" fitToHeight="0" orientation="portrait" r:id="rId1"/>
  <headerFooter>
    <oddFooter>&amp;L&amp;"-,Italique"&amp;9Aide à la réalisation du diagnostic
Mai 2017&amp;C&amp;G&amp;R3</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2:X72"/>
  <sheetViews>
    <sheetView showGridLines="0" zoomScale="70" zoomScaleNormal="70" workbookViewId="0">
      <selection activeCell="I73" sqref="I73"/>
    </sheetView>
  </sheetViews>
  <sheetFormatPr baseColWidth="10" defaultColWidth="11.44140625" defaultRowHeight="14.4" x14ac:dyDescent="0.3"/>
  <cols>
    <col min="2" max="2" width="28.77734375" customWidth="1"/>
    <col min="3" max="3" width="17.33203125" customWidth="1"/>
    <col min="4" max="4" width="15.5546875" customWidth="1"/>
    <col min="5" max="5" width="20.33203125" customWidth="1"/>
    <col min="6" max="6" width="13.88671875" customWidth="1"/>
    <col min="7" max="7" width="24.109375" customWidth="1"/>
    <col min="8" max="8" width="19.88671875" customWidth="1"/>
    <col min="9" max="9" width="19.5546875" customWidth="1"/>
    <col min="10" max="10" width="26.6640625" customWidth="1"/>
    <col min="11" max="11" width="24.44140625" customWidth="1"/>
    <col min="12" max="12" width="11.6640625" customWidth="1"/>
    <col min="13" max="16" width="13" customWidth="1"/>
    <col min="17" max="17" width="14.109375" customWidth="1"/>
    <col min="18" max="18" width="17.6640625" customWidth="1"/>
    <col min="19" max="19" width="22.33203125" customWidth="1"/>
    <col min="20" max="21" width="6.6640625" customWidth="1"/>
    <col min="22" max="24" width="4.5546875" customWidth="1"/>
  </cols>
  <sheetData>
    <row r="2" spans="2:24" s="3" customFormat="1" ht="27.6" customHeight="1" x14ac:dyDescent="0.35">
      <c r="B2" s="10"/>
      <c r="C2" s="426" t="s">
        <v>95</v>
      </c>
      <c r="D2" s="426"/>
      <c r="E2" s="426"/>
      <c r="F2" s="426"/>
      <c r="G2" s="426"/>
      <c r="H2" s="12"/>
      <c r="I2" s="12"/>
      <c r="J2" s="12"/>
      <c r="K2"/>
      <c r="L2"/>
      <c r="M2"/>
      <c r="N2"/>
      <c r="O2"/>
      <c r="P2"/>
      <c r="Q2"/>
      <c r="R2"/>
      <c r="S2" s="22"/>
      <c r="T2" s="22"/>
      <c r="U2" s="22"/>
      <c r="V2" s="22"/>
      <c r="W2" s="22"/>
      <c r="X2" s="22"/>
    </row>
    <row r="3" spans="2:24" s="3" customFormat="1" ht="18.600000000000001" thickBot="1" x14ac:dyDescent="0.4">
      <c r="I3" s="6"/>
      <c r="T3"/>
      <c r="U3"/>
      <c r="V3"/>
      <c r="W3"/>
      <c r="X3"/>
    </row>
    <row r="4" spans="2:24" s="3" customFormat="1" ht="42" customHeight="1" thickTop="1" thickBot="1" x14ac:dyDescent="0.4">
      <c r="C4" s="427" t="s">
        <v>96</v>
      </c>
      <c r="D4" s="428"/>
      <c r="E4" s="428"/>
      <c r="F4" s="428"/>
      <c r="G4" s="428"/>
      <c r="H4" s="429"/>
      <c r="I4" s="6"/>
      <c r="K4"/>
      <c r="R4"/>
      <c r="S4"/>
      <c r="T4" s="27"/>
      <c r="U4" s="27"/>
      <c r="V4" s="27"/>
      <c r="W4" s="27"/>
      <c r="X4" s="27"/>
    </row>
    <row r="5" spans="2:24" s="3" customFormat="1" ht="21.75" customHeight="1" thickTop="1" x14ac:dyDescent="0.35">
      <c r="C5" s="26"/>
      <c r="D5" s="26"/>
      <c r="E5" s="26"/>
      <c r="F5" s="26"/>
      <c r="G5" s="26"/>
      <c r="H5" s="26"/>
      <c r="I5" s="6"/>
      <c r="K5"/>
      <c r="L5"/>
      <c r="M5"/>
      <c r="N5"/>
      <c r="O5" s="13"/>
      <c r="P5"/>
      <c r="Q5"/>
      <c r="R5"/>
      <c r="S5"/>
      <c r="T5" s="15"/>
      <c r="U5" s="15"/>
      <c r="V5" s="15"/>
      <c r="W5" s="15"/>
      <c r="X5" s="15"/>
    </row>
    <row r="6" spans="2:24" ht="28.5" customHeight="1" x14ac:dyDescent="0.3">
      <c r="D6" s="453" t="s">
        <v>48</v>
      </c>
      <c r="E6" s="453"/>
      <c r="F6" s="454" t="s">
        <v>49</v>
      </c>
      <c r="G6" s="454"/>
    </row>
    <row r="7" spans="2:24" ht="109.5" customHeight="1" x14ac:dyDescent="0.3">
      <c r="B7" s="107" t="s">
        <v>50</v>
      </c>
      <c r="C7" s="107" t="s">
        <v>51</v>
      </c>
      <c r="D7" s="107" t="s">
        <v>52</v>
      </c>
      <c r="E7" s="101" t="s">
        <v>97</v>
      </c>
      <c r="F7" s="107" t="s">
        <v>52</v>
      </c>
      <c r="G7" s="101" t="s">
        <v>98</v>
      </c>
      <c r="H7" s="107" t="s">
        <v>99</v>
      </c>
    </row>
    <row r="8" spans="2:24" ht="27.75" customHeight="1" x14ac:dyDescent="0.3">
      <c r="B8" s="441" t="s">
        <v>319</v>
      </c>
      <c r="C8" s="101" t="s">
        <v>56</v>
      </c>
      <c r="D8" s="240"/>
      <c r="E8" s="241" t="e">
        <f>D8/D10</f>
        <v>#DIV/0!</v>
      </c>
      <c r="F8" s="102"/>
      <c r="G8" s="117" t="e">
        <f>F8/F10</f>
        <v>#DIV/0!</v>
      </c>
      <c r="H8" s="112">
        <f>SUM(F8,D8)</f>
        <v>0</v>
      </c>
    </row>
    <row r="9" spans="2:24" ht="25.5" customHeight="1" x14ac:dyDescent="0.3">
      <c r="B9" s="441"/>
      <c r="C9" s="101" t="s">
        <v>57</v>
      </c>
      <c r="D9" s="240"/>
      <c r="E9" s="241" t="e">
        <f>D9/D10</f>
        <v>#DIV/0!</v>
      </c>
      <c r="F9" s="102"/>
      <c r="G9" s="117" t="e">
        <f>F9/F10</f>
        <v>#DIV/0!</v>
      </c>
      <c r="H9" s="112">
        <f>SUM(F9,D9)</f>
        <v>0</v>
      </c>
    </row>
    <row r="10" spans="2:24" ht="30" customHeight="1" x14ac:dyDescent="0.3">
      <c r="B10" s="441"/>
      <c r="C10" s="101" t="s">
        <v>58</v>
      </c>
      <c r="D10" s="107">
        <f>SUM(D8,D9)</f>
        <v>0</v>
      </c>
      <c r="E10" s="115" t="e">
        <f>D10/D10</f>
        <v>#DIV/0!</v>
      </c>
      <c r="F10" s="107">
        <f>SUM(F8,F9)</f>
        <v>0</v>
      </c>
      <c r="G10" s="115" t="e">
        <f>F10/F10</f>
        <v>#DIV/0!</v>
      </c>
      <c r="H10" s="120">
        <f>SUM(D10,F10)</f>
        <v>0</v>
      </c>
    </row>
    <row r="11" spans="2:24" ht="30" customHeight="1" x14ac:dyDescent="0.3">
      <c r="B11" s="441" t="s">
        <v>320</v>
      </c>
      <c r="C11" s="101" t="s">
        <v>56</v>
      </c>
      <c r="D11" s="240"/>
      <c r="E11" s="241" t="e">
        <f>D11/D13</f>
        <v>#DIV/0!</v>
      </c>
      <c r="F11" s="102"/>
      <c r="G11" s="117" t="e">
        <f>F11/F13</f>
        <v>#DIV/0!</v>
      </c>
      <c r="H11" s="112">
        <f>SUM(F11,D11)</f>
        <v>0</v>
      </c>
    </row>
    <row r="12" spans="2:24" ht="30" customHeight="1" x14ac:dyDescent="0.3">
      <c r="B12" s="441"/>
      <c r="C12" s="101" t="s">
        <v>57</v>
      </c>
      <c r="D12" s="240"/>
      <c r="E12" s="241" t="e">
        <f>D12/D13</f>
        <v>#DIV/0!</v>
      </c>
      <c r="F12" s="102"/>
      <c r="G12" s="117" t="e">
        <f>F12/F13</f>
        <v>#DIV/0!</v>
      </c>
      <c r="H12" s="112">
        <f>SUM(F12,D12)</f>
        <v>0</v>
      </c>
    </row>
    <row r="13" spans="2:24" ht="30" customHeight="1" x14ac:dyDescent="0.3">
      <c r="B13" s="441"/>
      <c r="C13" s="101" t="s">
        <v>58</v>
      </c>
      <c r="D13" s="107">
        <f>SUM(D11,D12)</f>
        <v>0</v>
      </c>
      <c r="E13" s="115" t="e">
        <f>D13/D13</f>
        <v>#DIV/0!</v>
      </c>
      <c r="F13" s="107">
        <f>SUM(F11,F12)</f>
        <v>0</v>
      </c>
      <c r="G13" s="115" t="e">
        <f>F13/F13</f>
        <v>#DIV/0!</v>
      </c>
      <c r="H13" s="120">
        <f>SUM(D13,F13)</f>
        <v>0</v>
      </c>
    </row>
    <row r="14" spans="2:24" ht="30" customHeight="1" x14ac:dyDescent="0.3">
      <c r="B14" s="441" t="s">
        <v>59</v>
      </c>
      <c r="C14" s="101" t="s">
        <v>56</v>
      </c>
      <c r="D14" s="240"/>
      <c r="E14" s="241" t="e">
        <f>D14/D16</f>
        <v>#DIV/0!</v>
      </c>
      <c r="F14" s="102"/>
      <c r="G14" s="117" t="e">
        <f>F14/F16</f>
        <v>#DIV/0!</v>
      </c>
      <c r="H14" s="112">
        <f>SUM(F14,D14)</f>
        <v>0</v>
      </c>
    </row>
    <row r="15" spans="2:24" ht="30" customHeight="1" x14ac:dyDescent="0.3">
      <c r="B15" s="441"/>
      <c r="C15" s="101" t="s">
        <v>57</v>
      </c>
      <c r="D15" s="240"/>
      <c r="E15" s="241" t="e">
        <f>D15/D16</f>
        <v>#DIV/0!</v>
      </c>
      <c r="F15" s="102"/>
      <c r="G15" s="117" t="e">
        <f>F15/F16</f>
        <v>#DIV/0!</v>
      </c>
      <c r="H15" s="112">
        <f>SUM(F15,D15)</f>
        <v>0</v>
      </c>
    </row>
    <row r="16" spans="2:24" ht="30" customHeight="1" x14ac:dyDescent="0.3">
      <c r="B16" s="441"/>
      <c r="C16" s="101" t="s">
        <v>58</v>
      </c>
      <c r="D16" s="107">
        <f>SUM(D14,D15)</f>
        <v>0</v>
      </c>
      <c r="E16" s="115" t="e">
        <f>D16/D16</f>
        <v>#DIV/0!</v>
      </c>
      <c r="F16" s="107">
        <f>SUM(F14,F15)</f>
        <v>0</v>
      </c>
      <c r="G16" s="115" t="e">
        <f>F16/F16</f>
        <v>#DIV/0!</v>
      </c>
      <c r="H16" s="120">
        <f>SUM(D16,F16)</f>
        <v>0</v>
      </c>
    </row>
    <row r="17" spans="2:8" ht="30" customHeight="1" x14ac:dyDescent="0.3">
      <c r="B17" s="418" t="s">
        <v>322</v>
      </c>
      <c r="C17" s="101" t="s">
        <v>56</v>
      </c>
      <c r="D17" s="240"/>
      <c r="E17" s="241" t="e">
        <f>D17/D19</f>
        <v>#DIV/0!</v>
      </c>
      <c r="F17" s="102"/>
      <c r="G17" s="117" t="e">
        <f>F17/F19</f>
        <v>#DIV/0!</v>
      </c>
      <c r="H17" s="112">
        <f>SUM(F17,D17)</f>
        <v>0</v>
      </c>
    </row>
    <row r="18" spans="2:8" ht="30" customHeight="1" x14ac:dyDescent="0.3">
      <c r="B18" s="419"/>
      <c r="C18" s="101" t="s">
        <v>57</v>
      </c>
      <c r="D18" s="240"/>
      <c r="E18" s="241" t="e">
        <f>D18/D19</f>
        <v>#DIV/0!</v>
      </c>
      <c r="F18" s="102"/>
      <c r="G18" s="117" t="e">
        <f>F18/F19</f>
        <v>#DIV/0!</v>
      </c>
      <c r="H18" s="112">
        <f>SUM(F18,D18)</f>
        <v>0</v>
      </c>
    </row>
    <row r="19" spans="2:8" ht="30" customHeight="1" x14ac:dyDescent="0.3">
      <c r="B19" s="420"/>
      <c r="C19" s="101" t="s">
        <v>58</v>
      </c>
      <c r="D19" s="107">
        <f>SUM(D17,D18)</f>
        <v>0</v>
      </c>
      <c r="E19" s="115" t="e">
        <f>D19/D19</f>
        <v>#DIV/0!</v>
      </c>
      <c r="F19" s="107">
        <f>SUM(F17,F18)</f>
        <v>0</v>
      </c>
      <c r="G19" s="115" t="e">
        <f>F19/F19</f>
        <v>#DIV/0!</v>
      </c>
      <c r="H19" s="120">
        <f>SUM(D19,F19)</f>
        <v>0</v>
      </c>
    </row>
    <row r="20" spans="2:8" ht="30" customHeight="1" x14ac:dyDescent="0.3">
      <c r="B20" s="418" t="s">
        <v>323</v>
      </c>
      <c r="C20" s="101" t="s">
        <v>56</v>
      </c>
      <c r="D20" s="240"/>
      <c r="E20" s="241" t="e">
        <f>D20/D22</f>
        <v>#DIV/0!</v>
      </c>
      <c r="F20" s="102"/>
      <c r="G20" s="117" t="e">
        <f>F20/F22</f>
        <v>#DIV/0!</v>
      </c>
      <c r="H20" s="112">
        <f>SUM(F20,D20)</f>
        <v>0</v>
      </c>
    </row>
    <row r="21" spans="2:8" ht="30" customHeight="1" x14ac:dyDescent="0.3">
      <c r="B21" s="419"/>
      <c r="C21" s="101" t="s">
        <v>57</v>
      </c>
      <c r="D21" s="240"/>
      <c r="E21" s="241" t="e">
        <f>D21/D22</f>
        <v>#DIV/0!</v>
      </c>
      <c r="F21" s="102"/>
      <c r="G21" s="117" t="e">
        <f>F21/F22</f>
        <v>#DIV/0!</v>
      </c>
      <c r="H21" s="112">
        <f>SUM(F21,D21)</f>
        <v>0</v>
      </c>
    </row>
    <row r="22" spans="2:8" ht="30" customHeight="1" x14ac:dyDescent="0.3">
      <c r="B22" s="420"/>
      <c r="C22" s="101" t="s">
        <v>58</v>
      </c>
      <c r="D22" s="107">
        <f>SUM(D20,D21)</f>
        <v>0</v>
      </c>
      <c r="E22" s="115" t="e">
        <f>D22/D22</f>
        <v>#DIV/0!</v>
      </c>
      <c r="F22" s="107">
        <f>SUM(F20,F21)</f>
        <v>0</v>
      </c>
      <c r="G22" s="115" t="e">
        <f>F22/F22</f>
        <v>#DIV/0!</v>
      </c>
      <c r="H22" s="120">
        <f>SUM(D22,F22)</f>
        <v>0</v>
      </c>
    </row>
    <row r="23" spans="2:8" ht="30" customHeight="1" x14ac:dyDescent="0.3">
      <c r="B23" s="418" t="s">
        <v>324</v>
      </c>
      <c r="C23" s="101" t="s">
        <v>56</v>
      </c>
      <c r="D23" s="240"/>
      <c r="E23" s="241" t="e">
        <f>D23/D25</f>
        <v>#DIV/0!</v>
      </c>
      <c r="F23" s="102"/>
      <c r="G23" s="117" t="e">
        <f>F23/F25</f>
        <v>#DIV/0!</v>
      </c>
      <c r="H23" s="112">
        <f>SUM(F23,D23)</f>
        <v>0</v>
      </c>
    </row>
    <row r="24" spans="2:8" ht="30" customHeight="1" x14ac:dyDescent="0.3">
      <c r="B24" s="419"/>
      <c r="C24" s="101" t="s">
        <v>57</v>
      </c>
      <c r="D24" s="240"/>
      <c r="E24" s="241" t="e">
        <f>D24/D25</f>
        <v>#DIV/0!</v>
      </c>
      <c r="F24" s="102"/>
      <c r="G24" s="117" t="e">
        <f>F24/F25</f>
        <v>#DIV/0!</v>
      </c>
      <c r="H24" s="112">
        <f>SUM(F24,D24)</f>
        <v>0</v>
      </c>
    </row>
    <row r="25" spans="2:8" ht="30" customHeight="1" x14ac:dyDescent="0.3">
      <c r="B25" s="420"/>
      <c r="C25" s="101" t="s">
        <v>58</v>
      </c>
      <c r="D25" s="107">
        <f>SUM(D23,D24)</f>
        <v>0</v>
      </c>
      <c r="E25" s="115" t="e">
        <f>D25/D25</f>
        <v>#DIV/0!</v>
      </c>
      <c r="F25" s="107">
        <f>SUM(F23,F24)</f>
        <v>0</v>
      </c>
      <c r="G25" s="115" t="e">
        <f>F25/F25</f>
        <v>#DIV/0!</v>
      </c>
      <c r="H25" s="120">
        <f>SUM(D25,F25)</f>
        <v>0</v>
      </c>
    </row>
    <row r="26" spans="2:8" ht="30" customHeight="1" x14ac:dyDescent="0.3">
      <c r="B26" s="425" t="s">
        <v>321</v>
      </c>
      <c r="C26" s="101" t="s">
        <v>56</v>
      </c>
      <c r="D26" s="240"/>
      <c r="E26" s="241" t="e">
        <f>D26/D28</f>
        <v>#DIV/0!</v>
      </c>
      <c r="F26" s="102"/>
      <c r="G26" s="117" t="e">
        <f>F26/F28</f>
        <v>#DIV/0!</v>
      </c>
      <c r="H26" s="112">
        <f>SUM(F26,D26)</f>
        <v>0</v>
      </c>
    </row>
    <row r="27" spans="2:8" ht="30" customHeight="1" x14ac:dyDescent="0.3">
      <c r="B27" s="425"/>
      <c r="C27" s="101" t="s">
        <v>57</v>
      </c>
      <c r="D27" s="240"/>
      <c r="E27" s="241" t="e">
        <f>D27/D28</f>
        <v>#DIV/0!</v>
      </c>
      <c r="F27" s="102"/>
      <c r="G27" s="117" t="e">
        <f>F27/F28</f>
        <v>#DIV/0!</v>
      </c>
      <c r="H27" s="112">
        <f>SUM(F27,D27)</f>
        <v>0</v>
      </c>
    </row>
    <row r="28" spans="2:8" ht="30" customHeight="1" x14ac:dyDescent="0.3">
      <c r="B28" s="425"/>
      <c r="C28" s="101" t="s">
        <v>58</v>
      </c>
      <c r="D28" s="107">
        <f>SUM(D26,D27)</f>
        <v>0</v>
      </c>
      <c r="E28" s="115" t="e">
        <f>D28/D28</f>
        <v>#DIV/0!</v>
      </c>
      <c r="F28" s="107">
        <f>SUM(F26,F27)</f>
        <v>0</v>
      </c>
      <c r="G28" s="115" t="e">
        <f>F28/F28</f>
        <v>#DIV/0!</v>
      </c>
      <c r="H28" s="120">
        <f>SUM(D28,F28)</f>
        <v>0</v>
      </c>
    </row>
    <row r="29" spans="2:8" ht="30" customHeight="1" x14ac:dyDescent="0.3">
      <c r="B29" s="455" t="s">
        <v>60</v>
      </c>
      <c r="C29" s="455"/>
      <c r="D29" s="240">
        <f>SUM(D8,D11,D14,D17,D26,D20,D23)</f>
        <v>0</v>
      </c>
      <c r="E29" s="243" t="e">
        <f>D29/D31</f>
        <v>#DIV/0!</v>
      </c>
      <c r="F29" s="286">
        <f>SUM(F8,F11,F14,F17,F26,F23,F20)</f>
        <v>0</v>
      </c>
      <c r="G29" s="118" t="e">
        <f>F29/F31</f>
        <v>#DIV/0!</v>
      </c>
      <c r="H29" s="112">
        <f>SUM(D29,F29)</f>
        <v>0</v>
      </c>
    </row>
    <row r="30" spans="2:8" ht="30" customHeight="1" x14ac:dyDescent="0.3">
      <c r="B30" s="455" t="s">
        <v>61</v>
      </c>
      <c r="C30" s="455"/>
      <c r="D30" s="240">
        <f>SUM(D9,D12,D15,D18,D27,D21,D24)</f>
        <v>0</v>
      </c>
      <c r="E30" s="288" t="e">
        <f>D30/D31</f>
        <v>#DIV/0!</v>
      </c>
      <c r="F30" s="286">
        <f>SUM(F9,F12,F15,F18,F27,F24,F21)</f>
        <v>0</v>
      </c>
      <c r="G30" s="292" t="e">
        <f>F30/F31</f>
        <v>#DIV/0!</v>
      </c>
      <c r="H30" s="112">
        <f>SUM(D30,F30)</f>
        <v>0</v>
      </c>
    </row>
    <row r="31" spans="2:8" ht="30" customHeight="1" x14ac:dyDescent="0.3">
      <c r="B31" s="447" t="s">
        <v>62</v>
      </c>
      <c r="C31" s="447"/>
      <c r="D31" s="287">
        <f>SUM(D10,D13,D16,D28,D19,D22,D25)</f>
        <v>0</v>
      </c>
      <c r="E31" s="289" t="e">
        <f>D31/H31</f>
        <v>#DIV/0!</v>
      </c>
      <c r="F31" s="290">
        <f>SUM(F10,F13,F16,F28,F19,F25,F22)</f>
        <v>0</v>
      </c>
      <c r="G31" s="289" t="e">
        <f>F31/H31</f>
        <v>#DIV/0!</v>
      </c>
      <c r="H31" s="291">
        <f>SUM(D31,F31)</f>
        <v>0</v>
      </c>
    </row>
    <row r="32" spans="2:8" ht="30" customHeight="1" x14ac:dyDescent="0.3"/>
    <row r="33" spans="1:10" ht="45.75" customHeight="1" x14ac:dyDescent="0.3">
      <c r="B33" s="423" t="s">
        <v>100</v>
      </c>
      <c r="C33" s="423"/>
      <c r="D33" s="423"/>
      <c r="E33" s="423"/>
      <c r="F33" s="423"/>
      <c r="G33" s="423"/>
      <c r="H33" s="423"/>
      <c r="I33" s="423"/>
      <c r="J33" s="423"/>
    </row>
    <row r="34" spans="1:10" ht="67.5" customHeight="1" x14ac:dyDescent="0.3">
      <c r="B34" s="423" t="s">
        <v>101</v>
      </c>
      <c r="C34" s="424"/>
      <c r="D34" s="424"/>
      <c r="E34" s="424"/>
      <c r="F34" s="424"/>
      <c r="G34" s="424"/>
      <c r="H34" s="424"/>
      <c r="I34" s="424"/>
      <c r="J34" s="28"/>
    </row>
    <row r="35" spans="1:10" ht="48" customHeight="1" thickBot="1" x14ac:dyDescent="0.35"/>
    <row r="36" spans="1:10" ht="39.75" customHeight="1" thickTop="1" thickBot="1" x14ac:dyDescent="0.35">
      <c r="B36" s="463" t="s">
        <v>102</v>
      </c>
      <c r="C36" s="464"/>
      <c r="D36" s="464"/>
      <c r="E36" s="464"/>
      <c r="F36" s="464"/>
      <c r="G36" s="464"/>
      <c r="H36" s="464"/>
      <c r="I36" s="465"/>
    </row>
    <row r="37" spans="1:10" ht="15" thickTop="1" x14ac:dyDescent="0.3"/>
    <row r="38" spans="1:10" ht="48" customHeight="1" x14ac:dyDescent="0.35">
      <c r="A38" s="6"/>
      <c r="B38" s="423" t="s">
        <v>103</v>
      </c>
      <c r="C38" s="423"/>
      <c r="D38" s="423"/>
      <c r="E38" s="423"/>
      <c r="F38" s="423"/>
      <c r="G38" s="423"/>
      <c r="H38" s="423"/>
      <c r="I38" s="423"/>
      <c r="J38" s="27"/>
    </row>
    <row r="39" spans="1:10" ht="18" x14ac:dyDescent="0.35">
      <c r="A39" s="6"/>
      <c r="I39" s="15"/>
      <c r="J39" s="15"/>
    </row>
    <row r="40" spans="1:10" ht="18.75" customHeight="1" x14ac:dyDescent="0.3">
      <c r="A40" s="23"/>
      <c r="D40" s="472" t="s">
        <v>68</v>
      </c>
      <c r="E40" s="472"/>
      <c r="F40" s="472"/>
      <c r="G40" s="472"/>
      <c r="H40" s="472"/>
    </row>
    <row r="41" spans="1:10" ht="85.5" customHeight="1" x14ac:dyDescent="0.35">
      <c r="A41" s="3"/>
      <c r="B41" s="705" t="s">
        <v>50</v>
      </c>
      <c r="C41" s="403" t="s">
        <v>67</v>
      </c>
      <c r="D41" s="295" t="s">
        <v>104</v>
      </c>
      <c r="E41" s="295" t="s">
        <v>105</v>
      </c>
      <c r="F41" s="295" t="s">
        <v>106</v>
      </c>
      <c r="G41" s="295" t="s">
        <v>107</v>
      </c>
      <c r="H41" s="295" t="s">
        <v>108</v>
      </c>
      <c r="I41" s="127" t="s">
        <v>109</v>
      </c>
      <c r="J41" s="126" t="s">
        <v>110</v>
      </c>
    </row>
    <row r="42" spans="1:10" ht="21" customHeight="1" x14ac:dyDescent="0.3">
      <c r="B42" s="413" t="s">
        <v>319</v>
      </c>
      <c r="C42" s="369" t="s">
        <v>49</v>
      </c>
      <c r="D42" s="370"/>
      <c r="E42" s="370"/>
      <c r="F42" s="370"/>
      <c r="G42" s="370"/>
      <c r="H42" s="370"/>
      <c r="I42" s="293">
        <f>SUM(D42,E42,F42,G42,H42)</f>
        <v>0</v>
      </c>
      <c r="J42" s="460" t="e">
        <f>I42/I72</f>
        <v>#DIV/0!</v>
      </c>
    </row>
    <row r="43" spans="1:10" ht="24.6" customHeight="1" x14ac:dyDescent="0.3">
      <c r="B43" s="413"/>
      <c r="C43" s="371" t="s">
        <v>73</v>
      </c>
      <c r="D43" s="372" t="e">
        <f>D42/I42</f>
        <v>#DIV/0!</v>
      </c>
      <c r="E43" s="372" t="e">
        <f>E42/I42</f>
        <v>#DIV/0!</v>
      </c>
      <c r="F43" s="372" t="e">
        <f>F42/I42</f>
        <v>#DIV/0!</v>
      </c>
      <c r="G43" s="372" t="e">
        <f>G42/I42</f>
        <v>#DIV/0!</v>
      </c>
      <c r="H43" s="372" t="e">
        <f>H42/I42</f>
        <v>#DIV/0!</v>
      </c>
      <c r="I43" s="294" t="e">
        <f>I42/I42</f>
        <v>#DIV/0!</v>
      </c>
      <c r="J43" s="461"/>
    </row>
    <row r="44" spans="1:10" ht="21" x14ac:dyDescent="0.3">
      <c r="B44" s="413"/>
      <c r="C44" s="373" t="s">
        <v>48</v>
      </c>
      <c r="D44" s="374"/>
      <c r="E44" s="374"/>
      <c r="F44" s="374"/>
      <c r="G44" s="375"/>
      <c r="H44" s="375"/>
      <c r="I44" s="293">
        <f>SUM(D44,E44,F44,G44,H44)</f>
        <v>0</v>
      </c>
      <c r="J44" s="460" t="e">
        <f>I44/I72</f>
        <v>#DIV/0!</v>
      </c>
    </row>
    <row r="45" spans="1:10" ht="21" x14ac:dyDescent="0.3">
      <c r="B45" s="413"/>
      <c r="C45" s="376" t="s">
        <v>73</v>
      </c>
      <c r="D45" s="377" t="e">
        <f>D44/I44</f>
        <v>#DIV/0!</v>
      </c>
      <c r="E45" s="377" t="e">
        <f>E44/I44</f>
        <v>#DIV/0!</v>
      </c>
      <c r="F45" s="377" t="e">
        <f>F44/I44</f>
        <v>#DIV/0!</v>
      </c>
      <c r="G45" s="377" t="e">
        <f>G44/I44</f>
        <v>#DIV/0!</v>
      </c>
      <c r="H45" s="377" t="e">
        <f>H44/I44</f>
        <v>#DIV/0!</v>
      </c>
      <c r="I45" s="294" t="e">
        <f>I44/I44</f>
        <v>#DIV/0!</v>
      </c>
      <c r="J45" s="461"/>
    </row>
    <row r="46" spans="1:10" ht="21" x14ac:dyDescent="0.3">
      <c r="B46" s="413" t="s">
        <v>320</v>
      </c>
      <c r="C46" s="378" t="s">
        <v>49</v>
      </c>
      <c r="D46" s="379"/>
      <c r="E46" s="379"/>
      <c r="F46" s="379"/>
      <c r="G46" s="370"/>
      <c r="H46" s="370"/>
      <c r="I46" s="293">
        <f>SUM(D46,E46,F46,G46,H46)</f>
        <v>0</v>
      </c>
      <c r="J46" s="460" t="e">
        <f>I46/I72</f>
        <v>#DIV/0!</v>
      </c>
    </row>
    <row r="47" spans="1:10" ht="21" x14ac:dyDescent="0.3">
      <c r="B47" s="413"/>
      <c r="C47" s="371" t="s">
        <v>73</v>
      </c>
      <c r="D47" s="372" t="e">
        <f>D46/I46</f>
        <v>#DIV/0!</v>
      </c>
      <c r="E47" s="372" t="e">
        <f>E46/I46</f>
        <v>#DIV/0!</v>
      </c>
      <c r="F47" s="372" t="e">
        <f>F46/I46</f>
        <v>#DIV/0!</v>
      </c>
      <c r="G47" s="372" t="e">
        <f>G46/I46</f>
        <v>#DIV/0!</v>
      </c>
      <c r="H47" s="372" t="e">
        <f>H46/I46</f>
        <v>#DIV/0!</v>
      </c>
      <c r="I47" s="294" t="e">
        <f>I46/I46</f>
        <v>#DIV/0!</v>
      </c>
      <c r="J47" s="461"/>
    </row>
    <row r="48" spans="1:10" ht="21" x14ac:dyDescent="0.3">
      <c r="B48" s="413"/>
      <c r="C48" s="373" t="s">
        <v>48</v>
      </c>
      <c r="D48" s="374"/>
      <c r="E48" s="374"/>
      <c r="F48" s="374"/>
      <c r="G48" s="375"/>
      <c r="H48" s="375"/>
      <c r="I48" s="293">
        <f>SUM(D48,E48,F48,G48,H48)</f>
        <v>0</v>
      </c>
      <c r="J48" s="460" t="e">
        <f>I48/I72</f>
        <v>#DIV/0!</v>
      </c>
    </row>
    <row r="49" spans="2:10" ht="21" x14ac:dyDescent="0.3">
      <c r="B49" s="413"/>
      <c r="C49" s="376" t="s">
        <v>73</v>
      </c>
      <c r="D49" s="377" t="e">
        <f>D48/I48</f>
        <v>#DIV/0!</v>
      </c>
      <c r="E49" s="377" t="e">
        <f>E48/I48</f>
        <v>#DIV/0!</v>
      </c>
      <c r="F49" s="377" t="e">
        <f>F48/I48</f>
        <v>#DIV/0!</v>
      </c>
      <c r="G49" s="377" t="e">
        <f>G48/I48</f>
        <v>#DIV/0!</v>
      </c>
      <c r="H49" s="377" t="e">
        <f>H48/I48</f>
        <v>#DIV/0!</v>
      </c>
      <c r="I49" s="294" t="e">
        <f>I48/I48</f>
        <v>#DIV/0!</v>
      </c>
      <c r="J49" s="461"/>
    </row>
    <row r="50" spans="2:10" ht="21" x14ac:dyDescent="0.3">
      <c r="B50" s="413" t="s">
        <v>59</v>
      </c>
      <c r="C50" s="369" t="s">
        <v>49</v>
      </c>
      <c r="D50" s="379"/>
      <c r="E50" s="379"/>
      <c r="F50" s="379"/>
      <c r="G50" s="370"/>
      <c r="H50" s="370"/>
      <c r="I50" s="293">
        <f>SUM(D50:H50)</f>
        <v>0</v>
      </c>
      <c r="J50" s="460" t="e">
        <f>I50/I72</f>
        <v>#DIV/0!</v>
      </c>
    </row>
    <row r="51" spans="2:10" ht="21" x14ac:dyDescent="0.3">
      <c r="B51" s="413"/>
      <c r="C51" s="371" t="s">
        <v>73</v>
      </c>
      <c r="D51" s="372" t="e">
        <f>D50/I50</f>
        <v>#DIV/0!</v>
      </c>
      <c r="E51" s="372" t="e">
        <f>E50/I50</f>
        <v>#DIV/0!</v>
      </c>
      <c r="F51" s="372" t="e">
        <f>F50/I50</f>
        <v>#DIV/0!</v>
      </c>
      <c r="G51" s="372" t="e">
        <f>G50/I50</f>
        <v>#DIV/0!</v>
      </c>
      <c r="H51" s="372" t="e">
        <f>H50/I50</f>
        <v>#DIV/0!</v>
      </c>
      <c r="I51" s="294" t="e">
        <f>I50/I50</f>
        <v>#DIV/0!</v>
      </c>
      <c r="J51" s="461"/>
    </row>
    <row r="52" spans="2:10" ht="21" x14ac:dyDescent="0.3">
      <c r="B52" s="413"/>
      <c r="C52" s="373" t="s">
        <v>48</v>
      </c>
      <c r="D52" s="374"/>
      <c r="E52" s="374"/>
      <c r="F52" s="374"/>
      <c r="G52" s="375"/>
      <c r="H52" s="375"/>
      <c r="I52" s="293">
        <f>SUM(D52:H52)</f>
        <v>0</v>
      </c>
      <c r="J52" s="460" t="e">
        <f>I52/I72</f>
        <v>#DIV/0!</v>
      </c>
    </row>
    <row r="53" spans="2:10" ht="21" x14ac:dyDescent="0.3">
      <c r="B53" s="413"/>
      <c r="C53" s="376" t="s">
        <v>73</v>
      </c>
      <c r="D53" s="377" t="e">
        <f>D52/I52</f>
        <v>#DIV/0!</v>
      </c>
      <c r="E53" s="377" t="e">
        <f>E52/I52</f>
        <v>#DIV/0!</v>
      </c>
      <c r="F53" s="377" t="e">
        <f>F52/I52</f>
        <v>#DIV/0!</v>
      </c>
      <c r="G53" s="377" t="e">
        <f>G52/I52</f>
        <v>#DIV/0!</v>
      </c>
      <c r="H53" s="377" t="e">
        <f>H52/I52</f>
        <v>#DIV/0!</v>
      </c>
      <c r="I53" s="294" t="e">
        <f>I52/I52</f>
        <v>#DIV/0!</v>
      </c>
      <c r="J53" s="462"/>
    </row>
    <row r="54" spans="2:10" ht="21" x14ac:dyDescent="0.3">
      <c r="B54" s="676" t="s">
        <v>322</v>
      </c>
      <c r="C54" s="369" t="s">
        <v>49</v>
      </c>
      <c r="D54" s="379"/>
      <c r="E54" s="379"/>
      <c r="F54" s="379"/>
      <c r="G54" s="370"/>
      <c r="H54" s="370"/>
      <c r="I54" s="296">
        <f>SUM(D54:H54)</f>
        <v>0</v>
      </c>
      <c r="J54" s="460" t="e">
        <f>I54/I72</f>
        <v>#DIV/0!</v>
      </c>
    </row>
    <row r="55" spans="2:10" ht="21" x14ac:dyDescent="0.3">
      <c r="B55" s="677"/>
      <c r="C55" s="371" t="s">
        <v>73</v>
      </c>
      <c r="D55" s="372" t="e">
        <f>D54/I54</f>
        <v>#DIV/0!</v>
      </c>
      <c r="E55" s="372" t="e">
        <f>E54/I54</f>
        <v>#DIV/0!</v>
      </c>
      <c r="F55" s="372" t="e">
        <f>F54/I54</f>
        <v>#DIV/0!</v>
      </c>
      <c r="G55" s="372" t="e">
        <f>G54/I54</f>
        <v>#DIV/0!</v>
      </c>
      <c r="H55" s="372" t="e">
        <f>H54/I54</f>
        <v>#DIV/0!</v>
      </c>
      <c r="I55" s="297" t="e">
        <f>I54/I54</f>
        <v>#DIV/0!</v>
      </c>
      <c r="J55" s="461"/>
    </row>
    <row r="56" spans="2:10" ht="21" x14ac:dyDescent="0.3">
      <c r="B56" s="677"/>
      <c r="C56" s="373" t="s">
        <v>48</v>
      </c>
      <c r="D56" s="374"/>
      <c r="E56" s="374"/>
      <c r="F56" s="374"/>
      <c r="G56" s="375"/>
      <c r="H56" s="375"/>
      <c r="I56" s="367">
        <f>SUM(D56:H56)</f>
        <v>0</v>
      </c>
      <c r="J56" s="460" t="e">
        <f>I56/I72</f>
        <v>#DIV/0!</v>
      </c>
    </row>
    <row r="57" spans="2:10" ht="21" x14ac:dyDescent="0.3">
      <c r="B57" s="678"/>
      <c r="C57" s="376" t="s">
        <v>73</v>
      </c>
      <c r="D57" s="377" t="e">
        <f>D56/I56</f>
        <v>#DIV/0!</v>
      </c>
      <c r="E57" s="377" t="e">
        <f>E56/I56</f>
        <v>#DIV/0!</v>
      </c>
      <c r="F57" s="377" t="e">
        <f>F56/I56</f>
        <v>#DIV/0!</v>
      </c>
      <c r="G57" s="377" t="e">
        <f>G56/I56</f>
        <v>#DIV/0!</v>
      </c>
      <c r="H57" s="377" t="e">
        <f>H56/I56</f>
        <v>#DIV/0!</v>
      </c>
      <c r="I57" s="368" t="e">
        <f>I56/I56</f>
        <v>#DIV/0!</v>
      </c>
      <c r="J57" s="462"/>
    </row>
    <row r="58" spans="2:10" ht="21" x14ac:dyDescent="0.3">
      <c r="B58" s="413" t="s">
        <v>323</v>
      </c>
      <c r="C58" s="369" t="s">
        <v>49</v>
      </c>
      <c r="D58" s="370"/>
      <c r="E58" s="370"/>
      <c r="F58" s="370"/>
      <c r="G58" s="370"/>
      <c r="H58" s="370"/>
      <c r="I58" s="293">
        <f>SUM(D58,E58,F58,G58,H58)</f>
        <v>0</v>
      </c>
      <c r="J58" s="471" t="e">
        <f>I58/I72</f>
        <v>#DIV/0!</v>
      </c>
    </row>
    <row r="59" spans="2:10" ht="21" x14ac:dyDescent="0.3">
      <c r="B59" s="413"/>
      <c r="C59" s="371" t="s">
        <v>73</v>
      </c>
      <c r="D59" s="372" t="e">
        <f>D58/I58</f>
        <v>#DIV/0!</v>
      </c>
      <c r="E59" s="372" t="e">
        <f>E58/I58</f>
        <v>#DIV/0!</v>
      </c>
      <c r="F59" s="372" t="e">
        <f>F58/I58</f>
        <v>#DIV/0!</v>
      </c>
      <c r="G59" s="372" t="e">
        <f>G58/I58</f>
        <v>#DIV/0!</v>
      </c>
      <c r="H59" s="372" t="e">
        <f>H58/I58</f>
        <v>#DIV/0!</v>
      </c>
      <c r="I59" s="294" t="e">
        <f>I58/I58</f>
        <v>#DIV/0!</v>
      </c>
      <c r="J59" s="461"/>
    </row>
    <row r="60" spans="2:10" ht="21" x14ac:dyDescent="0.3">
      <c r="B60" s="413"/>
      <c r="C60" s="373" t="s">
        <v>48</v>
      </c>
      <c r="D60" s="374"/>
      <c r="E60" s="374"/>
      <c r="F60" s="374"/>
      <c r="G60" s="375"/>
      <c r="H60" s="375"/>
      <c r="I60" s="293">
        <f>SUM(D60,E60,F60,G60,H60)</f>
        <v>0</v>
      </c>
      <c r="J60" s="460" t="e">
        <f>I60/I72</f>
        <v>#DIV/0!</v>
      </c>
    </row>
    <row r="61" spans="2:10" ht="21" x14ac:dyDescent="0.3">
      <c r="B61" s="413"/>
      <c r="C61" s="376" t="s">
        <v>73</v>
      </c>
      <c r="D61" s="377" t="e">
        <f>D60/I60</f>
        <v>#DIV/0!</v>
      </c>
      <c r="E61" s="377" t="e">
        <f>E60/I60</f>
        <v>#DIV/0!</v>
      </c>
      <c r="F61" s="377" t="e">
        <f>F60/I60</f>
        <v>#DIV/0!</v>
      </c>
      <c r="G61" s="377" t="e">
        <f>G60/I60</f>
        <v>#DIV/0!</v>
      </c>
      <c r="H61" s="377" t="e">
        <f>H60/I60</f>
        <v>#DIV/0!</v>
      </c>
      <c r="I61" s="294" t="e">
        <f>I60/I60</f>
        <v>#DIV/0!</v>
      </c>
      <c r="J61" s="461"/>
    </row>
    <row r="62" spans="2:10" ht="21" x14ac:dyDescent="0.3">
      <c r="B62" s="414" t="s">
        <v>324</v>
      </c>
      <c r="C62" s="369" t="s">
        <v>49</v>
      </c>
      <c r="D62" s="370"/>
      <c r="E62" s="370"/>
      <c r="F62" s="370"/>
      <c r="G62" s="370"/>
      <c r="H62" s="370"/>
      <c r="I62" s="293">
        <f>SUM(D62,E62,F62,G62,H62)</f>
        <v>0</v>
      </c>
      <c r="J62" s="471" t="e">
        <f>I62/I72</f>
        <v>#DIV/0!</v>
      </c>
    </row>
    <row r="63" spans="2:10" ht="21" x14ac:dyDescent="0.3">
      <c r="B63" s="470"/>
      <c r="C63" s="371" t="s">
        <v>73</v>
      </c>
      <c r="D63" s="372" t="e">
        <f>D62/I62</f>
        <v>#DIV/0!</v>
      </c>
      <c r="E63" s="372" t="e">
        <f>E62/I62</f>
        <v>#DIV/0!</v>
      </c>
      <c r="F63" s="372" t="e">
        <f>F62/I62</f>
        <v>#DIV/0!</v>
      </c>
      <c r="G63" s="372" t="e">
        <f>G62/I62</f>
        <v>#DIV/0!</v>
      </c>
      <c r="H63" s="372" t="e">
        <f>H62/I62</f>
        <v>#DIV/0!</v>
      </c>
      <c r="I63" s="294" t="e">
        <f>I62/I62</f>
        <v>#DIV/0!</v>
      </c>
      <c r="J63" s="461"/>
    </row>
    <row r="64" spans="2:10" ht="21" x14ac:dyDescent="0.3">
      <c r="B64" s="470"/>
      <c r="C64" s="373" t="s">
        <v>48</v>
      </c>
      <c r="D64" s="374"/>
      <c r="E64" s="374"/>
      <c r="F64" s="374"/>
      <c r="G64" s="375"/>
      <c r="H64" s="375"/>
      <c r="I64" s="293">
        <f>SUM(D64,E64,F64,G64,H64)</f>
        <v>0</v>
      </c>
      <c r="J64" s="460" t="e">
        <f>I64/I72</f>
        <v>#DIV/0!</v>
      </c>
    </row>
    <row r="65" spans="2:10" ht="21" x14ac:dyDescent="0.3">
      <c r="B65" s="412"/>
      <c r="C65" s="376" t="s">
        <v>73</v>
      </c>
      <c r="D65" s="377" t="e">
        <f>D64/I64</f>
        <v>#DIV/0!</v>
      </c>
      <c r="E65" s="377" t="e">
        <f>E64/I64</f>
        <v>#DIV/0!</v>
      </c>
      <c r="F65" s="377" t="e">
        <f>F64/I64</f>
        <v>#DIV/0!</v>
      </c>
      <c r="G65" s="377" t="e">
        <f>G64/I64</f>
        <v>#DIV/0!</v>
      </c>
      <c r="H65" s="377" t="e">
        <f>H64/I64</f>
        <v>#DIV/0!</v>
      </c>
      <c r="I65" s="294" t="e">
        <f>I64/I64</f>
        <v>#DIV/0!</v>
      </c>
      <c r="J65" s="461"/>
    </row>
    <row r="66" spans="2:10" ht="21" x14ac:dyDescent="0.3">
      <c r="B66" s="414" t="s">
        <v>321</v>
      </c>
      <c r="C66" s="369" t="s">
        <v>49</v>
      </c>
      <c r="D66" s="370"/>
      <c r="E66" s="370"/>
      <c r="F66" s="370"/>
      <c r="G66" s="370"/>
      <c r="H66" s="370"/>
      <c r="I66" s="293">
        <f>SUM(D66,E66,F66,G66,H66)</f>
        <v>0</v>
      </c>
      <c r="J66" s="471" t="e">
        <f>I66/I72</f>
        <v>#DIV/0!</v>
      </c>
    </row>
    <row r="67" spans="2:10" ht="21" x14ac:dyDescent="0.3">
      <c r="B67" s="470"/>
      <c r="C67" s="371" t="s">
        <v>73</v>
      </c>
      <c r="D67" s="372" t="e">
        <f>D66/I66</f>
        <v>#DIV/0!</v>
      </c>
      <c r="E67" s="372" t="e">
        <f>E66/I66</f>
        <v>#DIV/0!</v>
      </c>
      <c r="F67" s="372" t="e">
        <f>F66/I66</f>
        <v>#DIV/0!</v>
      </c>
      <c r="G67" s="372" t="e">
        <f>G66/I66</f>
        <v>#DIV/0!</v>
      </c>
      <c r="H67" s="372" t="e">
        <f>H66/I66</f>
        <v>#DIV/0!</v>
      </c>
      <c r="I67" s="294" t="e">
        <f>I66/I66</f>
        <v>#DIV/0!</v>
      </c>
      <c r="J67" s="461"/>
    </row>
    <row r="68" spans="2:10" ht="21" x14ac:dyDescent="0.3">
      <c r="B68" s="470"/>
      <c r="C68" s="373" t="s">
        <v>48</v>
      </c>
      <c r="D68" s="374"/>
      <c r="E68" s="374"/>
      <c r="F68" s="374"/>
      <c r="G68" s="375"/>
      <c r="H68" s="375"/>
      <c r="I68" s="293">
        <f>SUM(D68,E68,F68,G68,H68)</f>
        <v>0</v>
      </c>
      <c r="J68" s="460" t="e">
        <f>I68/I72</f>
        <v>#DIV/0!</v>
      </c>
    </row>
    <row r="69" spans="2:10" ht="21" x14ac:dyDescent="0.3">
      <c r="B69" s="412"/>
      <c r="C69" s="376" t="s">
        <v>73</v>
      </c>
      <c r="D69" s="377" t="e">
        <f>D68/I68</f>
        <v>#DIV/0!</v>
      </c>
      <c r="E69" s="377" t="e">
        <f>E68/I68</f>
        <v>#DIV/0!</v>
      </c>
      <c r="F69" s="377" t="e">
        <f>F68/I68</f>
        <v>#DIV/0!</v>
      </c>
      <c r="G69" s="377" t="e">
        <f>G68/I68</f>
        <v>#DIV/0!</v>
      </c>
      <c r="H69" s="377" t="e">
        <f>H68/I68</f>
        <v>#DIV/0!</v>
      </c>
      <c r="I69" s="294" t="e">
        <f>I68/I68</f>
        <v>#DIV/0!</v>
      </c>
      <c r="J69" s="461"/>
    </row>
    <row r="70" spans="2:10" ht="21" x14ac:dyDescent="0.4">
      <c r="B70" s="467" t="s">
        <v>74</v>
      </c>
      <c r="C70" s="468"/>
      <c r="D70" s="365">
        <f>SUM(D42,D46,D54,D50,D58,D62,D66)</f>
        <v>0</v>
      </c>
      <c r="E70" s="365">
        <f t="shared" ref="E70:H70" si="0">SUM(E42,E46,E54,E50,E58,E62,E66)</f>
        <v>0</v>
      </c>
      <c r="F70" s="365">
        <f>SUM(F42,F46,F54,F50,F58,F62,F66)</f>
        <v>0</v>
      </c>
      <c r="G70" s="365">
        <f t="shared" si="0"/>
        <v>0</v>
      </c>
      <c r="H70" s="365">
        <f>SUM(H42,H46,H54,H50,H58,H62,H66)</f>
        <v>0</v>
      </c>
      <c r="I70" s="366">
        <f>SUM(I42,I46,I50,I58,I54,I62,I66)</f>
        <v>0</v>
      </c>
      <c r="J70" s="364"/>
    </row>
    <row r="71" spans="2:10" ht="21" x14ac:dyDescent="0.4">
      <c r="B71" s="469" t="s">
        <v>75</v>
      </c>
      <c r="C71" s="469"/>
      <c r="D71" s="359">
        <f>SUM(D44,D48,D52,D60,D56,D64,D68)</f>
        <v>0</v>
      </c>
      <c r="E71" s="359">
        <f>SUM(E44,E48,E52,E60,E56,E64,E68)</f>
        <v>0</v>
      </c>
      <c r="F71" s="359">
        <f>SUM(F44,F48,F52,F60,F56,F64,F68)</f>
        <v>0</v>
      </c>
      <c r="G71" s="359">
        <f>SUM(G44,G48,G52,G60,G56,G64,G68)</f>
        <v>0</v>
      </c>
      <c r="H71" s="359">
        <f>SUM(H44,H48,H52,H60,H56,H64,H68)</f>
        <v>0</v>
      </c>
      <c r="I71" s="359">
        <f>SUM(I44,I48,I52,I60,I56,I64,I68)</f>
        <v>0</v>
      </c>
      <c r="J71" s="360"/>
    </row>
    <row r="72" spans="2:10" ht="21" x14ac:dyDescent="0.4">
      <c r="B72" s="466" t="s">
        <v>111</v>
      </c>
      <c r="C72" s="466"/>
      <c r="D72" s="361">
        <f>SUM(D70:D71)</f>
        <v>0</v>
      </c>
      <c r="E72" s="361">
        <f>SUM(E70:E71)</f>
        <v>0</v>
      </c>
      <c r="F72" s="361">
        <f>SUM(F70:F71)</f>
        <v>0</v>
      </c>
      <c r="G72" s="361">
        <f>SUM(G70:G71)</f>
        <v>0</v>
      </c>
      <c r="H72" s="361">
        <f>SUM(H70:H71)</f>
        <v>0</v>
      </c>
      <c r="I72" s="362">
        <f>SUM(D72:H72)</f>
        <v>0</v>
      </c>
      <c r="J72" s="363"/>
    </row>
  </sheetData>
  <mergeCells count="43">
    <mergeCell ref="J62:J63"/>
    <mergeCell ref="J64:J65"/>
    <mergeCell ref="J66:J67"/>
    <mergeCell ref="J68:J69"/>
    <mergeCell ref="J58:J59"/>
    <mergeCell ref="J60:J61"/>
    <mergeCell ref="C2:G2"/>
    <mergeCell ref="J42:J43"/>
    <mergeCell ref="J44:J45"/>
    <mergeCell ref="J46:J47"/>
    <mergeCell ref="J48:J49"/>
    <mergeCell ref="D40:H40"/>
    <mergeCell ref="C4:H4"/>
    <mergeCell ref="D6:E6"/>
    <mergeCell ref="F6:G6"/>
    <mergeCell ref="B38:I38"/>
    <mergeCell ref="B42:B45"/>
    <mergeCell ref="B8:B10"/>
    <mergeCell ref="J54:J55"/>
    <mergeCell ref="J56:J57"/>
    <mergeCell ref="B72:C72"/>
    <mergeCell ref="B70:C70"/>
    <mergeCell ref="B71:C71"/>
    <mergeCell ref="B46:B49"/>
    <mergeCell ref="B50:B53"/>
    <mergeCell ref="B58:B61"/>
    <mergeCell ref="B54:B57"/>
    <mergeCell ref="B62:B65"/>
    <mergeCell ref="B66:B69"/>
    <mergeCell ref="J50:J51"/>
    <mergeCell ref="J52:J53"/>
    <mergeCell ref="B11:B13"/>
    <mergeCell ref="B33:J33"/>
    <mergeCell ref="B34:I34"/>
    <mergeCell ref="B36:I36"/>
    <mergeCell ref="B14:B16"/>
    <mergeCell ref="B26:B28"/>
    <mergeCell ref="B29:C29"/>
    <mergeCell ref="B30:C30"/>
    <mergeCell ref="B31:C31"/>
    <mergeCell ref="B17:B19"/>
    <mergeCell ref="B20:B22"/>
    <mergeCell ref="B23:B25"/>
  </mergeCells>
  <printOptions horizontalCentered="1" verticalCentered="1"/>
  <pageMargins left="0.70866141732283472" right="0.70866141732283472" top="0.74803149606299213" bottom="0.74803149606299213" header="0.31496062992125984" footer="0.31496062992125984"/>
  <pageSetup paperSize="9" scale="48" fitToHeight="0" orientation="portrait" r:id="rId1"/>
  <headerFooter>
    <oddFooter>&amp;L&amp;"-,Italique"&amp;9Aide à la réalisation du diagnostic
Mai 2017&amp;C&amp;G&amp;R7</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965A2-D30A-4940-9C11-FB82394950A7}">
  <sheetPr>
    <tabColor rgb="FF9E0F58"/>
    <pageSetUpPr fitToPage="1"/>
  </sheetPr>
  <dimension ref="A2:L65"/>
  <sheetViews>
    <sheetView zoomScale="90" zoomScaleNormal="90" workbookViewId="0">
      <selection activeCell="B47" sqref="B47:B51"/>
    </sheetView>
  </sheetViews>
  <sheetFormatPr baseColWidth="10" defaultColWidth="11.44140625" defaultRowHeight="14.4" x14ac:dyDescent="0.3"/>
  <cols>
    <col min="2" max="2" width="16.88671875" customWidth="1"/>
    <col min="3" max="3" width="8.44140625" customWidth="1"/>
    <col min="4" max="4" width="12.6640625" customWidth="1"/>
    <col min="5" max="5" width="12.88671875" customWidth="1"/>
    <col min="6" max="6" width="18.109375" customWidth="1"/>
    <col min="7" max="7" width="12.88671875" customWidth="1"/>
    <col min="8" max="8" width="14.5546875" customWidth="1"/>
    <col min="9" max="9" width="18.33203125" customWidth="1"/>
    <col min="10" max="11" width="8.33203125" customWidth="1"/>
  </cols>
  <sheetData>
    <row r="2" spans="1:12" ht="21" x14ac:dyDescent="0.3">
      <c r="B2" s="490" t="s">
        <v>112</v>
      </c>
      <c r="C2" s="490"/>
      <c r="D2" s="490"/>
      <c r="E2" s="490"/>
      <c r="F2" s="490"/>
      <c r="G2" s="490"/>
      <c r="H2" s="490"/>
      <c r="L2" s="18"/>
    </row>
    <row r="4" spans="1:12" ht="18" x14ac:dyDescent="0.35">
      <c r="B4" s="10"/>
      <c r="C4" s="10"/>
      <c r="D4" s="426" t="s">
        <v>113</v>
      </c>
      <c r="E4" s="426"/>
      <c r="F4" s="426"/>
      <c r="I4" s="16"/>
    </row>
    <row r="5" spans="1:12" ht="30.75" customHeight="1" x14ac:dyDescent="0.35">
      <c r="B5" s="3"/>
      <c r="C5" s="3"/>
      <c r="D5" s="3"/>
      <c r="E5" s="3"/>
      <c r="F5" s="3"/>
      <c r="G5" s="3"/>
      <c r="H5" s="3"/>
      <c r="I5" s="3"/>
      <c r="J5" s="3"/>
      <c r="K5" s="3"/>
      <c r="L5" s="3"/>
    </row>
    <row r="6" spans="1:12" ht="45.75" customHeight="1" x14ac:dyDescent="0.35">
      <c r="B6" s="3"/>
      <c r="C6" s="391"/>
      <c r="D6" s="487" t="s">
        <v>114</v>
      </c>
      <c r="E6" s="488"/>
      <c r="F6" s="488"/>
      <c r="G6" s="488"/>
      <c r="H6" s="488"/>
      <c r="I6" s="488"/>
      <c r="J6" s="489"/>
      <c r="K6" s="3"/>
      <c r="L6" s="3"/>
    </row>
    <row r="7" spans="1:12" ht="41.25" customHeight="1" x14ac:dyDescent="0.35">
      <c r="B7" s="2"/>
      <c r="C7" s="2"/>
    </row>
    <row r="9" spans="1:12" ht="35.25" customHeight="1" x14ac:dyDescent="0.3">
      <c r="B9" s="482" t="s">
        <v>50</v>
      </c>
      <c r="C9" s="482" t="s">
        <v>115</v>
      </c>
      <c r="D9" s="491" t="s">
        <v>48</v>
      </c>
      <c r="E9" s="491"/>
      <c r="F9" s="492" t="s">
        <v>116</v>
      </c>
      <c r="G9" s="493" t="s">
        <v>49</v>
      </c>
      <c r="H9" s="493"/>
      <c r="I9" s="474" t="s">
        <v>117</v>
      </c>
      <c r="J9" s="475" t="s">
        <v>118</v>
      </c>
      <c r="K9" s="475"/>
    </row>
    <row r="10" spans="1:12" ht="36.75" customHeight="1" x14ac:dyDescent="0.3">
      <c r="B10" s="482"/>
      <c r="C10" s="482"/>
      <c r="D10" s="34" t="s">
        <v>119</v>
      </c>
      <c r="E10" s="35" t="s">
        <v>120</v>
      </c>
      <c r="F10" s="492"/>
      <c r="G10" s="301" t="s">
        <v>121</v>
      </c>
      <c r="H10" s="35" t="s">
        <v>120</v>
      </c>
      <c r="I10" s="474"/>
      <c r="J10" s="300" t="s">
        <v>122</v>
      </c>
      <c r="K10" s="298" t="s">
        <v>123</v>
      </c>
    </row>
    <row r="11" spans="1:12" x14ac:dyDescent="0.3">
      <c r="J11" s="380"/>
    </row>
    <row r="12" spans="1:12" ht="15.75" customHeight="1" x14ac:dyDescent="0.3">
      <c r="A12" s="31"/>
      <c r="B12" s="479" t="s">
        <v>319</v>
      </c>
      <c r="C12" s="33"/>
      <c r="D12" s="8"/>
      <c r="E12" s="1"/>
      <c r="F12" s="302" t="e">
        <f>D12/E12</f>
        <v>#DIV/0!</v>
      </c>
      <c r="G12" s="8"/>
      <c r="H12" s="8"/>
      <c r="I12" s="305" t="e">
        <f>G12/H12</f>
        <v>#DIV/0!</v>
      </c>
      <c r="J12" s="381"/>
      <c r="K12" s="299"/>
    </row>
    <row r="13" spans="1:12" ht="15.75" customHeight="1" x14ac:dyDescent="0.3">
      <c r="A13" s="31"/>
      <c r="B13" s="480"/>
      <c r="C13" s="33"/>
      <c r="D13" s="8"/>
      <c r="E13" s="1"/>
      <c r="F13" s="302" t="e">
        <f t="shared" ref="F13:F17" si="0">D13/E13</f>
        <v>#DIV/0!</v>
      </c>
      <c r="G13" s="8"/>
      <c r="H13" s="8"/>
      <c r="I13" s="305" t="e">
        <f t="shared" ref="I13:I17" si="1">G13/H13</f>
        <v>#DIV/0!</v>
      </c>
      <c r="J13" s="381"/>
      <c r="K13" s="299"/>
    </row>
    <row r="14" spans="1:12" ht="15.6" x14ac:dyDescent="0.3">
      <c r="A14" s="31"/>
      <c r="B14" s="480"/>
      <c r="C14" s="33"/>
      <c r="D14" s="8"/>
      <c r="E14" s="1"/>
      <c r="F14" s="302" t="e">
        <f t="shared" si="0"/>
        <v>#DIV/0!</v>
      </c>
      <c r="G14" s="8"/>
      <c r="H14" s="8"/>
      <c r="I14" s="305" t="e">
        <f t="shared" si="1"/>
        <v>#DIV/0!</v>
      </c>
      <c r="J14" s="381"/>
      <c r="K14" s="299"/>
    </row>
    <row r="15" spans="1:12" ht="15.6" x14ac:dyDescent="0.3">
      <c r="A15" s="31"/>
      <c r="B15" s="480"/>
      <c r="C15" s="33"/>
      <c r="D15" s="8"/>
      <c r="E15" s="1"/>
      <c r="F15" s="302" t="e">
        <f t="shared" si="0"/>
        <v>#DIV/0!</v>
      </c>
      <c r="G15" s="8"/>
      <c r="H15" s="8"/>
      <c r="I15" s="305" t="e">
        <f t="shared" si="1"/>
        <v>#DIV/0!</v>
      </c>
      <c r="J15" s="381"/>
      <c r="K15" s="299"/>
    </row>
    <row r="16" spans="1:12" ht="15.6" x14ac:dyDescent="0.3">
      <c r="A16" s="31"/>
      <c r="B16" s="481"/>
      <c r="C16" s="33"/>
      <c r="D16" s="8"/>
      <c r="E16" s="1"/>
      <c r="F16" s="302" t="e">
        <f t="shared" si="0"/>
        <v>#DIV/0!</v>
      </c>
      <c r="G16" s="8"/>
      <c r="H16" s="8"/>
      <c r="I16" s="305" t="e">
        <f t="shared" si="1"/>
        <v>#DIV/0!</v>
      </c>
      <c r="J16" s="381"/>
      <c r="K16" s="299"/>
    </row>
    <row r="17" spans="2:11" x14ac:dyDescent="0.3">
      <c r="C17" s="30" t="s">
        <v>124</v>
      </c>
      <c r="D17" s="30">
        <f>SUM(D12,D13,D14,D15,D16)</f>
        <v>0</v>
      </c>
      <c r="E17" s="30">
        <f>SUM(E12,E13,E14,E15,E16)</f>
        <v>0</v>
      </c>
      <c r="F17" s="302" t="e">
        <f t="shared" si="0"/>
        <v>#DIV/0!</v>
      </c>
      <c r="G17" s="30">
        <f>SUM(G12,G13,G14,G15,G16)</f>
        <v>0</v>
      </c>
      <c r="H17" s="30">
        <f>SUM(H12,H13,H14,H15,H16)</f>
        <v>0</v>
      </c>
      <c r="I17" s="305" t="e">
        <f t="shared" si="1"/>
        <v>#DIV/0!</v>
      </c>
      <c r="J17" s="30"/>
      <c r="K17" s="30"/>
    </row>
    <row r="18" spans="2:11" x14ac:dyDescent="0.3">
      <c r="I18" s="5"/>
    </row>
    <row r="19" spans="2:11" ht="15.75" customHeight="1" x14ac:dyDescent="0.3">
      <c r="B19" s="482" t="s">
        <v>320</v>
      </c>
      <c r="C19" s="33"/>
      <c r="D19" s="8"/>
      <c r="E19" s="8"/>
      <c r="F19" s="304" t="e">
        <f t="shared" ref="F19:F23" si="2">D19/E19</f>
        <v>#DIV/0!</v>
      </c>
      <c r="G19" s="303"/>
      <c r="H19" s="8"/>
      <c r="I19" s="305" t="e">
        <f t="shared" ref="I19:I23" si="3">G19/H19</f>
        <v>#DIV/0!</v>
      </c>
      <c r="J19" s="381"/>
      <c r="K19" s="299"/>
    </row>
    <row r="20" spans="2:11" ht="15.75" customHeight="1" x14ac:dyDescent="0.3">
      <c r="B20" s="482"/>
      <c r="C20" s="33"/>
      <c r="D20" s="8"/>
      <c r="E20" s="8"/>
      <c r="F20" s="304" t="e">
        <f t="shared" si="2"/>
        <v>#DIV/0!</v>
      </c>
      <c r="G20" s="303"/>
      <c r="H20" s="8"/>
      <c r="I20" s="305" t="e">
        <f t="shared" si="3"/>
        <v>#DIV/0!</v>
      </c>
      <c r="J20" s="381"/>
      <c r="K20" s="299"/>
    </row>
    <row r="21" spans="2:11" ht="16.5" customHeight="1" x14ac:dyDescent="0.3">
      <c r="B21" s="482"/>
      <c r="C21" s="33"/>
      <c r="D21" s="8"/>
      <c r="E21" s="8"/>
      <c r="F21" s="304" t="e">
        <f t="shared" si="2"/>
        <v>#DIV/0!</v>
      </c>
      <c r="G21" s="303"/>
      <c r="H21" s="8"/>
      <c r="I21" s="305" t="e">
        <f t="shared" si="3"/>
        <v>#DIV/0!</v>
      </c>
      <c r="J21" s="381"/>
      <c r="K21" s="299"/>
    </row>
    <row r="22" spans="2:11" ht="17.25" customHeight="1" x14ac:dyDescent="0.3">
      <c r="B22" s="482"/>
      <c r="C22" s="33"/>
      <c r="D22" s="8"/>
      <c r="E22" s="8"/>
      <c r="F22" s="304" t="e">
        <f t="shared" si="2"/>
        <v>#DIV/0!</v>
      </c>
      <c r="G22" s="303"/>
      <c r="H22" s="8"/>
      <c r="I22" s="305" t="e">
        <f t="shared" si="3"/>
        <v>#DIV/0!</v>
      </c>
      <c r="J22" s="381"/>
      <c r="K22" s="299"/>
    </row>
    <row r="23" spans="2:11" ht="16.5" customHeight="1" x14ac:dyDescent="0.3">
      <c r="B23" s="482"/>
      <c r="C23" s="33"/>
      <c r="D23" s="8"/>
      <c r="E23" s="8"/>
      <c r="F23" s="304" t="e">
        <f t="shared" si="2"/>
        <v>#DIV/0!</v>
      </c>
      <c r="G23" s="303"/>
      <c r="H23" s="8"/>
      <c r="I23" s="305" t="e">
        <f t="shared" si="3"/>
        <v>#DIV/0!</v>
      </c>
      <c r="J23" s="381"/>
      <c r="K23" s="299"/>
    </row>
    <row r="24" spans="2:11" ht="16.5" customHeight="1" x14ac:dyDescent="0.3">
      <c r="C24" s="30" t="s">
        <v>124</v>
      </c>
      <c r="D24" s="30">
        <f>SUM(D19,D20,D21,D22,D23)</f>
        <v>0</v>
      </c>
      <c r="E24" s="30">
        <f>SUM(E19,E20,E21,E22,E23)</f>
        <v>0</v>
      </c>
      <c r="F24" s="304" t="e">
        <f>D24/E24</f>
        <v>#DIV/0!</v>
      </c>
      <c r="G24" s="30">
        <f>SUM(G19,G20,G21,G22,G23)</f>
        <v>0</v>
      </c>
      <c r="H24" s="30">
        <f>SUM(H19,H20,H21,H22,H23)</f>
        <v>0</v>
      </c>
      <c r="I24" s="305" t="e">
        <f>G24/H24</f>
        <v>#DIV/0!</v>
      </c>
      <c r="J24" s="30"/>
      <c r="K24" s="30"/>
    </row>
    <row r="25" spans="2:11" x14ac:dyDescent="0.3">
      <c r="I25" s="5"/>
    </row>
    <row r="26" spans="2:11" ht="15.6" x14ac:dyDescent="0.3">
      <c r="B26" s="479" t="s">
        <v>59</v>
      </c>
      <c r="C26" s="33"/>
      <c r="D26" s="8"/>
      <c r="E26" s="1"/>
      <c r="F26" s="302" t="e">
        <f>D26/E26</f>
        <v>#DIV/0!</v>
      </c>
      <c r="G26" s="1"/>
      <c r="H26" s="8"/>
      <c r="I26" s="305" t="e">
        <f>G26/H26</f>
        <v>#DIV/0!</v>
      </c>
      <c r="J26" s="381"/>
      <c r="K26" s="299"/>
    </row>
    <row r="27" spans="2:11" ht="16.5" customHeight="1" x14ac:dyDescent="0.3">
      <c r="B27" s="480"/>
      <c r="C27" s="33"/>
      <c r="D27" s="8"/>
      <c r="E27" s="1"/>
      <c r="F27" s="302" t="e">
        <f t="shared" ref="F27:F31" si="4">D27/E27</f>
        <v>#DIV/0!</v>
      </c>
      <c r="G27" s="1"/>
      <c r="H27" s="8"/>
      <c r="I27" s="305" t="e">
        <f t="shared" ref="I27:I31" si="5">G27/H27</f>
        <v>#DIV/0!</v>
      </c>
      <c r="J27" s="381"/>
      <c r="K27" s="299"/>
    </row>
    <row r="28" spans="2:11" ht="16.5" customHeight="1" x14ac:dyDescent="0.3">
      <c r="B28" s="480"/>
      <c r="C28" s="33"/>
      <c r="D28" s="8"/>
      <c r="E28" s="1"/>
      <c r="F28" s="302" t="e">
        <f t="shared" si="4"/>
        <v>#DIV/0!</v>
      </c>
      <c r="G28" s="1"/>
      <c r="H28" s="8"/>
      <c r="I28" s="305" t="e">
        <f t="shared" si="5"/>
        <v>#DIV/0!</v>
      </c>
      <c r="J28" s="381"/>
      <c r="K28" s="299"/>
    </row>
    <row r="29" spans="2:11" ht="15.6" x14ac:dyDescent="0.3">
      <c r="B29" s="480"/>
      <c r="C29" s="33"/>
      <c r="D29" s="8"/>
      <c r="E29" s="1"/>
      <c r="F29" s="302" t="e">
        <f t="shared" si="4"/>
        <v>#DIV/0!</v>
      </c>
      <c r="G29" s="1"/>
      <c r="H29" s="8"/>
      <c r="I29" s="305" t="e">
        <f t="shared" si="5"/>
        <v>#DIV/0!</v>
      </c>
      <c r="J29" s="381"/>
      <c r="K29" s="299"/>
    </row>
    <row r="30" spans="2:11" ht="15.6" x14ac:dyDescent="0.3">
      <c r="B30" s="481"/>
      <c r="C30" s="33"/>
      <c r="D30" s="8"/>
      <c r="E30" s="1"/>
      <c r="F30" s="302" t="e">
        <f t="shared" si="4"/>
        <v>#DIV/0!</v>
      </c>
      <c r="G30" s="1"/>
      <c r="H30" s="8"/>
      <c r="I30" s="305" t="e">
        <f t="shared" si="5"/>
        <v>#DIV/0!</v>
      </c>
      <c r="J30" s="381"/>
      <c r="K30" s="299"/>
    </row>
    <row r="31" spans="2:11" x14ac:dyDescent="0.3">
      <c r="C31" s="30" t="s">
        <v>124</v>
      </c>
      <c r="D31" s="30">
        <f>SUM(D26,D27,D28,D29,D30)</f>
        <v>0</v>
      </c>
      <c r="E31" s="30">
        <f>SUM(E26,E27,E28,E29,E30)</f>
        <v>0</v>
      </c>
      <c r="F31" s="302" t="e">
        <f t="shared" si="4"/>
        <v>#DIV/0!</v>
      </c>
      <c r="G31" s="30">
        <f>SUM(G26,G27,G28,G29,G30)</f>
        <v>0</v>
      </c>
      <c r="H31" s="30">
        <f>SUM(H26,H27,H28,H29,H30)</f>
        <v>0</v>
      </c>
      <c r="I31" s="305" t="e">
        <f t="shared" si="5"/>
        <v>#DIV/0!</v>
      </c>
      <c r="J31" s="30"/>
      <c r="K31" s="30"/>
    </row>
    <row r="32" spans="2:11" ht="17.25" customHeight="1" x14ac:dyDescent="0.3">
      <c r="I32" s="5"/>
    </row>
    <row r="33" spans="2:11" ht="17.25" customHeight="1" x14ac:dyDescent="0.3">
      <c r="B33" s="479" t="s">
        <v>322</v>
      </c>
      <c r="C33" s="33"/>
      <c r="D33" s="8"/>
      <c r="E33" s="8"/>
      <c r="F33" s="302" t="e">
        <f>D33/E33</f>
        <v>#DIV/0!</v>
      </c>
      <c r="G33" s="303"/>
      <c r="H33" s="8"/>
      <c r="I33" s="305" t="e">
        <f>G33/H33</f>
        <v>#DIV/0!</v>
      </c>
      <c r="J33" s="381"/>
      <c r="K33" s="299"/>
    </row>
    <row r="34" spans="2:11" ht="17.25" customHeight="1" x14ac:dyDescent="0.3">
      <c r="B34" s="480"/>
      <c r="C34" s="33"/>
      <c r="D34" s="8"/>
      <c r="E34" s="8"/>
      <c r="F34" s="302" t="e">
        <f t="shared" ref="F34:F38" si="6">D34/E34</f>
        <v>#DIV/0!</v>
      </c>
      <c r="G34" s="303"/>
      <c r="H34" s="8"/>
      <c r="I34" s="305" t="e">
        <f t="shared" ref="I34:I38" si="7">G34/H34</f>
        <v>#DIV/0!</v>
      </c>
      <c r="J34" s="381"/>
      <c r="K34" s="299"/>
    </row>
    <row r="35" spans="2:11" ht="17.25" customHeight="1" x14ac:dyDescent="0.3">
      <c r="B35" s="480"/>
      <c r="C35" s="33"/>
      <c r="D35" s="8"/>
      <c r="E35" s="8"/>
      <c r="F35" s="302" t="e">
        <f t="shared" si="6"/>
        <v>#DIV/0!</v>
      </c>
      <c r="G35" s="303"/>
      <c r="H35" s="8"/>
      <c r="I35" s="305" t="e">
        <f t="shared" si="7"/>
        <v>#DIV/0!</v>
      </c>
      <c r="J35" s="381"/>
      <c r="K35" s="299"/>
    </row>
    <row r="36" spans="2:11" ht="17.25" customHeight="1" x14ac:dyDescent="0.3">
      <c r="B36" s="480"/>
      <c r="C36" s="33"/>
      <c r="D36" s="8"/>
      <c r="E36" s="8"/>
      <c r="F36" s="302" t="e">
        <f t="shared" si="6"/>
        <v>#DIV/0!</v>
      </c>
      <c r="G36" s="303"/>
      <c r="H36" s="8"/>
      <c r="I36" s="305" t="e">
        <f>G36/H36</f>
        <v>#DIV/0!</v>
      </c>
      <c r="J36" s="381"/>
      <c r="K36" s="299"/>
    </row>
    <row r="37" spans="2:11" ht="17.25" customHeight="1" x14ac:dyDescent="0.3">
      <c r="B37" s="481"/>
      <c r="C37" s="387"/>
      <c r="D37" s="388"/>
      <c r="E37" s="388"/>
      <c r="F37" s="302" t="e">
        <f t="shared" si="6"/>
        <v>#DIV/0!</v>
      </c>
      <c r="G37" s="303"/>
      <c r="H37" s="8"/>
      <c r="I37" s="305" t="e">
        <f>G37/H37</f>
        <v>#DIV/0!</v>
      </c>
      <c r="J37" s="381"/>
      <c r="K37" s="299"/>
    </row>
    <row r="38" spans="2:11" ht="17.25" customHeight="1" x14ac:dyDescent="0.3">
      <c r="C38" s="389" t="s">
        <v>124</v>
      </c>
      <c r="D38" s="390">
        <f>SUM(D33,D34,D35,D36,D37)</f>
        <v>0</v>
      </c>
      <c r="E38" s="390">
        <f>SUM(E33,E34,E35,E36,E37)</f>
        <v>0</v>
      </c>
      <c r="F38" s="386" t="e">
        <f>D38/E38</f>
        <v>#DIV/0!</v>
      </c>
      <c r="G38" s="30">
        <f>SUM(G33,G34,G35,G36,G37)</f>
        <v>0</v>
      </c>
      <c r="H38" s="30">
        <f>SUM(H33,H34,H35,H36,H37)</f>
        <v>0</v>
      </c>
      <c r="I38" s="305" t="e">
        <f>G38/H38</f>
        <v>#DIV/0!</v>
      </c>
      <c r="J38" s="30"/>
      <c r="K38" s="30"/>
    </row>
    <row r="39" spans="2:11" ht="17.25" customHeight="1" x14ac:dyDescent="0.3">
      <c r="I39" s="5"/>
    </row>
    <row r="40" spans="2:11" ht="17.25" customHeight="1" x14ac:dyDescent="0.3">
      <c r="B40" s="479" t="s">
        <v>323</v>
      </c>
      <c r="C40" s="33"/>
      <c r="D40" s="8"/>
      <c r="E40" s="8"/>
      <c r="F40" s="302" t="e">
        <f>D40/E40</f>
        <v>#DIV/0!</v>
      </c>
      <c r="G40" s="303"/>
      <c r="H40" s="8"/>
      <c r="I40" s="305" t="e">
        <f>G40/H40</f>
        <v>#DIV/0!</v>
      </c>
      <c r="J40" s="381"/>
      <c r="K40" s="299"/>
    </row>
    <row r="41" spans="2:11" ht="17.25" customHeight="1" x14ac:dyDescent="0.3">
      <c r="B41" s="480"/>
      <c r="C41" s="33"/>
      <c r="D41" s="8"/>
      <c r="E41" s="8"/>
      <c r="F41" s="302" t="e">
        <f t="shared" ref="F41:F45" si="8">D41/E41</f>
        <v>#DIV/0!</v>
      </c>
      <c r="G41" s="303"/>
      <c r="H41" s="8"/>
      <c r="I41" s="305" t="e">
        <f t="shared" ref="I41:I45" si="9">G41/H41</f>
        <v>#DIV/0!</v>
      </c>
      <c r="J41" s="381"/>
      <c r="K41" s="299"/>
    </row>
    <row r="42" spans="2:11" ht="17.25" customHeight="1" x14ac:dyDescent="0.3">
      <c r="B42" s="480"/>
      <c r="C42" s="33"/>
      <c r="D42" s="8"/>
      <c r="E42" s="8"/>
      <c r="F42" s="302" t="e">
        <f t="shared" si="8"/>
        <v>#DIV/0!</v>
      </c>
      <c r="G42" s="303"/>
      <c r="H42" s="8"/>
      <c r="I42" s="305" t="e">
        <f t="shared" si="9"/>
        <v>#DIV/0!</v>
      </c>
      <c r="J42" s="381"/>
      <c r="K42" s="299"/>
    </row>
    <row r="43" spans="2:11" ht="17.25" customHeight="1" x14ac:dyDescent="0.3">
      <c r="B43" s="480"/>
      <c r="C43" s="33"/>
      <c r="D43" s="8"/>
      <c r="E43" s="8"/>
      <c r="F43" s="302" t="e">
        <f t="shared" si="8"/>
        <v>#DIV/0!</v>
      </c>
      <c r="G43" s="303"/>
      <c r="H43" s="8"/>
      <c r="I43" s="305" t="e">
        <f t="shared" si="9"/>
        <v>#DIV/0!</v>
      </c>
      <c r="J43" s="381"/>
      <c r="K43" s="299"/>
    </row>
    <row r="44" spans="2:11" ht="16.2" customHeight="1" x14ac:dyDescent="0.3">
      <c r="B44" s="481"/>
      <c r="C44" s="387"/>
      <c r="D44" s="388"/>
      <c r="E44" s="388"/>
      <c r="F44" s="302" t="e">
        <f>D44/E44</f>
        <v>#DIV/0!</v>
      </c>
      <c r="G44" s="303"/>
      <c r="H44" s="8"/>
      <c r="I44" s="305" t="e">
        <f t="shared" si="9"/>
        <v>#DIV/0!</v>
      </c>
      <c r="J44" s="381"/>
      <c r="K44" s="299"/>
    </row>
    <row r="45" spans="2:11" ht="16.2" customHeight="1" x14ac:dyDescent="0.3">
      <c r="C45" s="389" t="s">
        <v>124</v>
      </c>
      <c r="D45" s="390">
        <f>SUM(D40,D41,D42,D43,D44)</f>
        <v>0</v>
      </c>
      <c r="E45" s="390">
        <f>SUM(E40,E41,E42,E43,E44)</f>
        <v>0</v>
      </c>
      <c r="F45" s="386" t="e">
        <f>D45/E45</f>
        <v>#DIV/0!</v>
      </c>
      <c r="G45" s="30">
        <f>SUM(G40,G41,G42,G43,G44)</f>
        <v>0</v>
      </c>
      <c r="H45" s="30">
        <f>SUM(H40,H41,H42,H43,H44)</f>
        <v>0</v>
      </c>
      <c r="I45" s="305" t="e">
        <f>G45/H45</f>
        <v>#DIV/0!</v>
      </c>
      <c r="J45" s="30"/>
      <c r="K45" s="30"/>
    </row>
    <row r="46" spans="2:11" ht="17.25" customHeight="1" x14ac:dyDescent="0.3">
      <c r="I46" s="5"/>
    </row>
    <row r="47" spans="2:11" ht="17.25" customHeight="1" x14ac:dyDescent="0.3">
      <c r="B47" s="479" t="s">
        <v>324</v>
      </c>
      <c r="C47" s="33"/>
      <c r="D47" s="8"/>
      <c r="E47" s="8"/>
      <c r="F47" s="302" t="e">
        <f>D47/E47</f>
        <v>#DIV/0!</v>
      </c>
      <c r="G47" s="303"/>
      <c r="H47" s="8"/>
      <c r="I47" s="305" t="e">
        <f>G47/H47</f>
        <v>#DIV/0!</v>
      </c>
      <c r="J47" s="381"/>
      <c r="K47" s="299"/>
    </row>
    <row r="48" spans="2:11" ht="17.25" customHeight="1" x14ac:dyDescent="0.3">
      <c r="B48" s="480"/>
      <c r="C48" s="33"/>
      <c r="D48" s="8"/>
      <c r="E48" s="8"/>
      <c r="F48" s="302" t="e">
        <f t="shared" ref="F48:F52" si="10">D48/E48</f>
        <v>#DIV/0!</v>
      </c>
      <c r="G48" s="303"/>
      <c r="H48" s="8"/>
      <c r="I48" s="305" t="e">
        <f t="shared" ref="I48:I52" si="11">G48/H48</f>
        <v>#DIV/0!</v>
      </c>
      <c r="J48" s="381"/>
      <c r="K48" s="299"/>
    </row>
    <row r="49" spans="2:11" ht="17.25" customHeight="1" x14ac:dyDescent="0.3">
      <c r="B49" s="480"/>
      <c r="C49" s="33"/>
      <c r="D49" s="8"/>
      <c r="E49" s="8"/>
      <c r="F49" s="302" t="e">
        <f t="shared" si="10"/>
        <v>#DIV/0!</v>
      </c>
      <c r="G49" s="303"/>
      <c r="H49" s="8"/>
      <c r="I49" s="305" t="e">
        <f t="shared" si="11"/>
        <v>#DIV/0!</v>
      </c>
      <c r="J49" s="381"/>
      <c r="K49" s="299"/>
    </row>
    <row r="50" spans="2:11" ht="17.25" customHeight="1" x14ac:dyDescent="0.3">
      <c r="B50" s="480"/>
      <c r="C50" s="33"/>
      <c r="D50" s="8"/>
      <c r="E50" s="8"/>
      <c r="F50" s="302" t="e">
        <f t="shared" si="10"/>
        <v>#DIV/0!</v>
      </c>
      <c r="G50" s="303"/>
      <c r="H50" s="8"/>
      <c r="I50" s="305" t="e">
        <f t="shared" si="11"/>
        <v>#DIV/0!</v>
      </c>
      <c r="J50" s="381"/>
      <c r="K50" s="299"/>
    </row>
    <row r="51" spans="2:11" ht="17.25" customHeight="1" x14ac:dyDescent="0.3">
      <c r="B51" s="481"/>
      <c r="C51" s="387"/>
      <c r="D51" s="388"/>
      <c r="E51" s="388"/>
      <c r="F51" s="302" t="e">
        <f t="shared" si="10"/>
        <v>#DIV/0!</v>
      </c>
      <c r="G51" s="303"/>
      <c r="H51" s="8"/>
      <c r="I51" s="305" t="e">
        <f>G51/H51</f>
        <v>#DIV/0!</v>
      </c>
      <c r="J51" s="381"/>
      <c r="K51" s="299"/>
    </row>
    <row r="52" spans="2:11" ht="17.25" customHeight="1" x14ac:dyDescent="0.3">
      <c r="C52" s="389" t="s">
        <v>124</v>
      </c>
      <c r="D52" s="390">
        <f>SUM(D47,D48,D49,D50,D51)</f>
        <v>0</v>
      </c>
      <c r="E52" s="390">
        <f>SUM(E47,E48,E49,E50,E51)</f>
        <v>0</v>
      </c>
      <c r="F52" s="386" t="e">
        <f>D52/E52</f>
        <v>#DIV/0!</v>
      </c>
      <c r="G52" s="30">
        <f>SUM(G47,G48,G49,G50,G51)</f>
        <v>0</v>
      </c>
      <c r="H52" s="30">
        <f>SUM(H47,H48,H49,H50,H51)</f>
        <v>0</v>
      </c>
      <c r="I52" s="305" t="e">
        <f>G52/H52</f>
        <v>#DIV/0!</v>
      </c>
      <c r="J52" s="30"/>
      <c r="K52" s="30"/>
    </row>
    <row r="53" spans="2:11" ht="17.25" customHeight="1" x14ac:dyDescent="0.3">
      <c r="I53" s="5"/>
    </row>
    <row r="54" spans="2:11" ht="15.6" x14ac:dyDescent="0.3">
      <c r="B54" s="479" t="s">
        <v>321</v>
      </c>
      <c r="C54" s="33"/>
      <c r="D54" s="8"/>
      <c r="E54" s="8"/>
      <c r="F54" s="302" t="e">
        <f>D54/E54</f>
        <v>#DIV/0!</v>
      </c>
      <c r="G54" s="303"/>
      <c r="H54" s="8"/>
      <c r="I54" s="305" t="e">
        <f>G54/H54</f>
        <v>#DIV/0!</v>
      </c>
      <c r="J54" s="381"/>
      <c r="K54" s="299"/>
    </row>
    <row r="55" spans="2:11" ht="15" customHeight="1" x14ac:dyDescent="0.3">
      <c r="B55" s="480"/>
      <c r="C55" s="33"/>
      <c r="D55" s="8"/>
      <c r="E55" s="8"/>
      <c r="F55" s="302" t="e">
        <f t="shared" ref="F55:F59" si="12">D55/E55</f>
        <v>#DIV/0!</v>
      </c>
      <c r="G55" s="303"/>
      <c r="H55" s="8"/>
      <c r="I55" s="305" t="e">
        <f t="shared" ref="I55:I59" si="13">G55/H55</f>
        <v>#DIV/0!</v>
      </c>
      <c r="J55" s="381"/>
      <c r="K55" s="299"/>
    </row>
    <row r="56" spans="2:11" ht="15.6" x14ac:dyDescent="0.3">
      <c r="B56" s="480"/>
      <c r="C56" s="33"/>
      <c r="D56" s="8"/>
      <c r="E56" s="8"/>
      <c r="F56" s="302" t="e">
        <f t="shared" si="12"/>
        <v>#DIV/0!</v>
      </c>
      <c r="G56" s="303"/>
      <c r="H56" s="8"/>
      <c r="I56" s="305" t="e">
        <f t="shared" si="13"/>
        <v>#DIV/0!</v>
      </c>
      <c r="J56" s="381"/>
      <c r="K56" s="299"/>
    </row>
    <row r="57" spans="2:11" ht="15.6" x14ac:dyDescent="0.3">
      <c r="B57" s="480"/>
      <c r="C57" s="33"/>
      <c r="D57" s="8"/>
      <c r="E57" s="8"/>
      <c r="F57" s="302" t="e">
        <f t="shared" si="12"/>
        <v>#DIV/0!</v>
      </c>
      <c r="G57" s="303"/>
      <c r="H57" s="8"/>
      <c r="I57" s="305" t="e">
        <f t="shared" si="13"/>
        <v>#DIV/0!</v>
      </c>
      <c r="J57" s="381"/>
      <c r="K57" s="299"/>
    </row>
    <row r="58" spans="2:11" ht="15.6" x14ac:dyDescent="0.3">
      <c r="B58" s="481"/>
      <c r="C58" s="387"/>
      <c r="D58" s="388"/>
      <c r="E58" s="388"/>
      <c r="F58" s="302" t="e">
        <f t="shared" si="12"/>
        <v>#DIV/0!</v>
      </c>
      <c r="G58" s="303"/>
      <c r="H58" s="8"/>
      <c r="I58" s="305" t="e">
        <f t="shared" si="13"/>
        <v>#DIV/0!</v>
      </c>
      <c r="J58" s="381"/>
      <c r="K58" s="299"/>
    </row>
    <row r="59" spans="2:11" x14ac:dyDescent="0.3">
      <c r="C59" s="389" t="s">
        <v>124</v>
      </c>
      <c r="D59" s="390">
        <f>SUM(D54,D55,D56,D57,D58)</f>
        <v>0</v>
      </c>
      <c r="E59" s="390">
        <f>SUM(E54,E55,E56,E57,E58)</f>
        <v>0</v>
      </c>
      <c r="F59" s="386" t="e">
        <f>D59/E59</f>
        <v>#DIV/0!</v>
      </c>
      <c r="G59" s="30">
        <f>SUM(G54,G55,G56,G57,G58)</f>
        <v>0</v>
      </c>
      <c r="H59" s="30">
        <f>SUM(H54,H55,H56,H57,H58)</f>
        <v>0</v>
      </c>
      <c r="I59" s="305" t="e">
        <f>G59/H59</f>
        <v>#DIV/0!</v>
      </c>
      <c r="J59" s="30"/>
      <c r="K59" s="30"/>
    </row>
    <row r="60" spans="2:11" ht="15.75" customHeight="1" x14ac:dyDescent="0.3"/>
    <row r="61" spans="2:11" ht="15.75" customHeight="1" x14ac:dyDescent="0.3">
      <c r="B61" s="483" t="s">
        <v>62</v>
      </c>
      <c r="C61" s="484"/>
      <c r="D61" s="476">
        <f>SUM(D17,D24,D31,D59,D38,D45,D52)</f>
        <v>0</v>
      </c>
      <c r="E61" s="477">
        <f>SUM(E17,E24,E31,E59,E38,E45,E53)</f>
        <v>0</v>
      </c>
      <c r="F61" s="478" t="e">
        <f>D61/E61</f>
        <v>#DIV/0!</v>
      </c>
      <c r="G61" s="477">
        <f>SUM(G17,G24,G31,G59,G38,G45,G52)</f>
        <v>0</v>
      </c>
      <c r="H61" s="477">
        <f>SUM(H17,H24,H31,H59,H38,H45,H52)</f>
        <v>0</v>
      </c>
      <c r="I61" s="473" t="e">
        <f>G61/H61</f>
        <v>#DIV/0!</v>
      </c>
    </row>
    <row r="62" spans="2:11" ht="15" customHeight="1" x14ac:dyDescent="0.3">
      <c r="B62" s="485"/>
      <c r="C62" s="486"/>
      <c r="D62" s="476"/>
      <c r="E62" s="477"/>
      <c r="F62" s="478"/>
      <c r="G62" s="477"/>
      <c r="H62" s="477"/>
      <c r="I62" s="473"/>
    </row>
    <row r="64" spans="2:11" ht="15.75" customHeight="1" x14ac:dyDescent="0.3"/>
    <row r="65" ht="15.75" customHeight="1" x14ac:dyDescent="0.3"/>
  </sheetData>
  <mergeCells count="24">
    <mergeCell ref="D4:F4"/>
    <mergeCell ref="D6:J6"/>
    <mergeCell ref="B9:B10"/>
    <mergeCell ref="B2:H2"/>
    <mergeCell ref="C9:C10"/>
    <mergeCell ref="D9:E9"/>
    <mergeCell ref="F9:F10"/>
    <mergeCell ref="G9:H9"/>
    <mergeCell ref="B54:B58"/>
    <mergeCell ref="B12:B16"/>
    <mergeCell ref="B26:B30"/>
    <mergeCell ref="B19:B23"/>
    <mergeCell ref="B61:C62"/>
    <mergeCell ref="B33:B37"/>
    <mergeCell ref="B40:B44"/>
    <mergeCell ref="B47:B51"/>
    <mergeCell ref="I61:I62"/>
    <mergeCell ref="I9:I10"/>
    <mergeCell ref="J9:K9"/>
    <mergeCell ref="D61:D62"/>
    <mergeCell ref="G61:G62"/>
    <mergeCell ref="E61:E62"/>
    <mergeCell ref="F61:F62"/>
    <mergeCell ref="H61:H62"/>
  </mergeCells>
  <pageMargins left="0.25" right="0.25" top="0.75" bottom="0.75" header="0.3" footer="0.3"/>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4938E-6F84-4E7E-8003-28DEBC92AE26}">
  <sheetPr>
    <tabColor rgb="FF9E0F58"/>
    <pageSetUpPr fitToPage="1"/>
  </sheetPr>
  <dimension ref="B2:BI223"/>
  <sheetViews>
    <sheetView zoomScale="95" zoomScaleNormal="95" workbookViewId="0">
      <selection activeCell="J224" sqref="J224"/>
    </sheetView>
  </sheetViews>
  <sheetFormatPr baseColWidth="10" defaultColWidth="11.44140625" defaultRowHeight="14.4" x14ac:dyDescent="0.3"/>
  <cols>
    <col min="2" max="2" width="14.6640625" customWidth="1"/>
    <col min="3" max="3" width="12.6640625" customWidth="1"/>
    <col min="4" max="10" width="10" customWidth="1"/>
    <col min="11" max="11" width="11.33203125" customWidth="1"/>
    <col min="12" max="12" width="18" customWidth="1"/>
    <col min="13" max="13" width="11.109375" customWidth="1"/>
    <col min="14" max="14" width="11.44140625" hidden="1" customWidth="1"/>
    <col min="15" max="15" width="28" customWidth="1"/>
    <col min="16" max="16" width="13.109375" customWidth="1"/>
    <col min="17" max="17" width="7.5546875" customWidth="1"/>
    <col min="18" max="24" width="8.6640625" customWidth="1"/>
    <col min="25" max="25" width="13.5546875" customWidth="1"/>
    <col min="26" max="26" width="17.5546875" customWidth="1"/>
    <col min="27" max="27" width="12.88671875" customWidth="1"/>
    <col min="29" max="29" width="12.88671875" customWidth="1"/>
    <col min="31" max="31" width="16.44140625" customWidth="1"/>
    <col min="32" max="32" width="15" customWidth="1"/>
    <col min="33" max="42" width="10" customWidth="1"/>
    <col min="43" max="43" width="11.33203125" customWidth="1"/>
    <col min="44" max="44" width="13.33203125" customWidth="1"/>
    <col min="45" max="45" width="13.6640625" customWidth="1"/>
    <col min="47" max="47" width="16.44140625" customWidth="1"/>
    <col min="48" max="48" width="14" customWidth="1"/>
    <col min="49" max="49" width="8.109375" customWidth="1"/>
    <col min="50" max="59" width="10" customWidth="1"/>
    <col min="60" max="60" width="11.33203125" customWidth="1"/>
    <col min="61" max="61" width="13.33203125" customWidth="1"/>
  </cols>
  <sheetData>
    <row r="2" spans="2:61" ht="18" x14ac:dyDescent="0.35">
      <c r="B2" s="10"/>
      <c r="I2" s="3"/>
      <c r="J2" s="3"/>
      <c r="K2" s="3"/>
      <c r="L2" s="3"/>
    </row>
    <row r="3" spans="2:61" ht="18" x14ac:dyDescent="0.35">
      <c r="B3" s="10"/>
      <c r="C3" s="3"/>
      <c r="D3" s="3"/>
      <c r="E3" s="3"/>
      <c r="F3" s="3"/>
      <c r="G3" s="3"/>
      <c r="H3" s="3"/>
      <c r="I3" s="3"/>
      <c r="J3" s="3"/>
      <c r="K3" s="3"/>
      <c r="L3" s="3"/>
      <c r="AU3" s="681"/>
      <c r="AV3" s="681"/>
    </row>
    <row r="4" spans="2:61" ht="20.25" customHeight="1" x14ac:dyDescent="0.35">
      <c r="B4" s="10"/>
      <c r="C4" s="494" t="s">
        <v>125</v>
      </c>
      <c r="D4" s="495"/>
      <c r="E4" s="495"/>
      <c r="F4" s="495"/>
      <c r="G4" s="495"/>
      <c r="H4" s="495"/>
      <c r="AU4" s="681"/>
      <c r="AV4" s="681"/>
    </row>
    <row r="5" spans="2:61" ht="16.5" customHeight="1" thickBot="1" x14ac:dyDescent="0.4">
      <c r="B5" s="10"/>
      <c r="C5" s="3"/>
      <c r="D5" s="3"/>
      <c r="E5" s="3"/>
      <c r="F5" s="3"/>
      <c r="G5" s="3"/>
      <c r="H5" s="3"/>
      <c r="I5" s="3"/>
      <c r="J5" s="3"/>
      <c r="K5" s="3"/>
      <c r="L5" s="3"/>
      <c r="AU5" s="681"/>
      <c r="AV5" s="681"/>
    </row>
    <row r="6" spans="2:61" ht="43.5" customHeight="1" thickTop="1" thickBot="1" x14ac:dyDescent="0.4">
      <c r="B6" s="10"/>
      <c r="C6" s="497" t="s">
        <v>127</v>
      </c>
      <c r="D6" s="498"/>
      <c r="E6" s="498"/>
      <c r="F6" s="498"/>
      <c r="G6" s="498"/>
      <c r="H6" s="498"/>
      <c r="I6" s="498"/>
      <c r="J6" s="498"/>
      <c r="K6" s="498"/>
      <c r="L6" s="499"/>
      <c r="Z6" s="25"/>
      <c r="AA6" s="25"/>
      <c r="AC6" s="25"/>
      <c r="AU6" s="681"/>
      <c r="AV6" s="681"/>
      <c r="BI6" s="385"/>
    </row>
    <row r="7" spans="2:61" ht="19.5" customHeight="1" thickTop="1" x14ac:dyDescent="0.35">
      <c r="B7" s="10"/>
      <c r="C7" s="3"/>
      <c r="D7" s="3"/>
      <c r="E7" s="3"/>
      <c r="F7" s="3"/>
      <c r="G7" s="3"/>
      <c r="H7" s="3"/>
      <c r="I7" s="3"/>
      <c r="J7" s="3"/>
      <c r="K7" s="3"/>
      <c r="L7" s="3"/>
      <c r="AC7" s="3"/>
      <c r="AU7" s="681"/>
      <c r="AV7" s="681"/>
    </row>
    <row r="8" spans="2:61" ht="45" customHeight="1" x14ac:dyDescent="0.3">
      <c r="B8" s="508" t="s">
        <v>131</v>
      </c>
      <c r="C8" s="509"/>
      <c r="D8" s="509"/>
      <c r="E8" s="509"/>
      <c r="F8" s="509"/>
      <c r="G8" s="509"/>
      <c r="H8" s="509"/>
      <c r="I8" s="509"/>
      <c r="J8" s="509"/>
      <c r="K8" s="509"/>
      <c r="L8" s="509"/>
      <c r="O8" s="508"/>
      <c r="P8" s="508"/>
      <c r="Q8" s="508"/>
      <c r="R8" s="508"/>
      <c r="S8" s="508"/>
      <c r="T8" s="508"/>
      <c r="U8" s="508"/>
      <c r="V8" s="508"/>
      <c r="W8" s="508"/>
      <c r="X8" s="508"/>
      <c r="Y8" s="508"/>
      <c r="Z8" s="508"/>
      <c r="AA8" s="508"/>
      <c r="AC8" s="234"/>
      <c r="AS8" s="19"/>
      <c r="AU8" s="681"/>
      <c r="AV8" s="681"/>
    </row>
    <row r="9" spans="2:61" ht="18.75" customHeight="1" x14ac:dyDescent="0.35">
      <c r="B9" s="3"/>
      <c r="C9" s="3"/>
      <c r="D9" s="3"/>
      <c r="E9" s="3"/>
      <c r="F9" s="3"/>
      <c r="G9" s="3"/>
      <c r="H9" s="3"/>
      <c r="I9" s="3"/>
      <c r="J9" s="3"/>
      <c r="K9" s="3"/>
      <c r="L9" s="17"/>
      <c r="AC9" s="17" t="s">
        <v>133</v>
      </c>
      <c r="AU9" s="681"/>
      <c r="AV9" s="681"/>
    </row>
    <row r="10" spans="2:61" ht="54" customHeight="1" x14ac:dyDescent="0.3">
      <c r="B10" s="134" t="s">
        <v>89</v>
      </c>
      <c r="C10" s="134" t="s">
        <v>67</v>
      </c>
      <c r="D10" s="135" t="s">
        <v>134</v>
      </c>
      <c r="E10" s="135" t="s">
        <v>135</v>
      </c>
      <c r="F10" s="135" t="s">
        <v>136</v>
      </c>
      <c r="G10" s="135" t="s">
        <v>137</v>
      </c>
      <c r="H10" s="135" t="s">
        <v>138</v>
      </c>
      <c r="I10" s="135" t="s">
        <v>139</v>
      </c>
      <c r="J10" s="135" t="s">
        <v>140</v>
      </c>
      <c r="K10" s="136" t="s">
        <v>141</v>
      </c>
      <c r="L10" s="137" t="s">
        <v>142</v>
      </c>
    </row>
    <row r="11" spans="2:61" ht="20.100000000000001" customHeight="1" x14ac:dyDescent="0.4">
      <c r="B11" s="500" t="s">
        <v>319</v>
      </c>
      <c r="C11" s="142" t="s">
        <v>49</v>
      </c>
      <c r="D11" s="147">
        <v>0</v>
      </c>
      <c r="E11" s="147">
        <v>0</v>
      </c>
      <c r="F11" s="147">
        <v>0</v>
      </c>
      <c r="G11" s="147">
        <v>0</v>
      </c>
      <c r="H11" s="143">
        <v>0</v>
      </c>
      <c r="I11" s="147">
        <v>0</v>
      </c>
      <c r="J11" s="147"/>
      <c r="K11" s="144">
        <f>SUM(D11:J11)</f>
        <v>0</v>
      </c>
      <c r="L11" s="501"/>
    </row>
    <row r="12" spans="2:61" ht="20.100000000000001" customHeight="1" x14ac:dyDescent="0.4">
      <c r="B12" s="500"/>
      <c r="C12" s="145" t="s">
        <v>73</v>
      </c>
      <c r="D12" s="146" t="e">
        <f>D11/K11</f>
        <v>#DIV/0!</v>
      </c>
      <c r="E12" s="146" t="e">
        <f>E11/K11</f>
        <v>#DIV/0!</v>
      </c>
      <c r="F12" s="146" t="e">
        <f>F11/K11</f>
        <v>#DIV/0!</v>
      </c>
      <c r="G12" s="146" t="e">
        <f>G11/K11</f>
        <v>#DIV/0!</v>
      </c>
      <c r="H12" s="146" t="e">
        <f>H11/K11</f>
        <v>#DIV/0!</v>
      </c>
      <c r="I12" s="146" t="e">
        <f>I11/K11</f>
        <v>#DIV/0!</v>
      </c>
      <c r="J12" s="146" t="e">
        <f>J11/K11</f>
        <v>#DIV/0!</v>
      </c>
      <c r="K12" s="146" t="e">
        <f>K11/K11</f>
        <v>#DIV/0!</v>
      </c>
      <c r="L12" s="501"/>
    </row>
    <row r="13" spans="2:61" ht="20.100000000000001" customHeight="1" x14ac:dyDescent="0.4">
      <c r="B13" s="500"/>
      <c r="C13" s="306" t="s">
        <v>48</v>
      </c>
      <c r="D13" s="147">
        <v>0</v>
      </c>
      <c r="E13" s="147">
        <v>0</v>
      </c>
      <c r="F13" s="147">
        <v>0</v>
      </c>
      <c r="G13" s="147">
        <v>0</v>
      </c>
      <c r="H13" s="143">
        <v>0</v>
      </c>
      <c r="I13" s="147">
        <v>0</v>
      </c>
      <c r="J13" s="147">
        <v>0</v>
      </c>
      <c r="K13" s="148">
        <f>SUM(D13:J13)</f>
        <v>0</v>
      </c>
      <c r="L13" s="501"/>
    </row>
    <row r="14" spans="2:61" ht="20.100000000000001" customHeight="1" x14ac:dyDescent="0.4">
      <c r="B14" s="500"/>
      <c r="C14" s="306" t="s">
        <v>73</v>
      </c>
      <c r="D14" s="307" t="e">
        <f>D13/K13</f>
        <v>#DIV/0!</v>
      </c>
      <c r="E14" s="307" t="e">
        <f>E13/K13</f>
        <v>#DIV/0!</v>
      </c>
      <c r="F14" s="307" t="e">
        <f>F13/K13</f>
        <v>#DIV/0!</v>
      </c>
      <c r="G14" s="307" t="e">
        <f>F13/K13</f>
        <v>#DIV/0!</v>
      </c>
      <c r="H14" s="307" t="e">
        <f>G13/K13</f>
        <v>#DIV/0!</v>
      </c>
      <c r="I14" s="307" t="e">
        <f>I13/K13</f>
        <v>#DIV/0!</v>
      </c>
      <c r="J14" s="307" t="e">
        <f>J13/K13</f>
        <v>#DIV/0!</v>
      </c>
      <c r="K14" s="307" t="e">
        <f>K13/K13</f>
        <v>#DIV/0!</v>
      </c>
      <c r="L14" s="501"/>
    </row>
    <row r="15" spans="2:61" ht="20.100000000000001" customHeight="1" x14ac:dyDescent="0.4">
      <c r="B15" s="500" t="s">
        <v>320</v>
      </c>
      <c r="C15" s="142" t="s">
        <v>49</v>
      </c>
      <c r="D15" s="147">
        <v>0</v>
      </c>
      <c r="E15" s="147">
        <v>0</v>
      </c>
      <c r="F15" s="147">
        <v>0</v>
      </c>
      <c r="G15" s="147">
        <v>0</v>
      </c>
      <c r="H15" s="143">
        <v>0</v>
      </c>
      <c r="I15" s="147">
        <v>0</v>
      </c>
      <c r="J15" s="147">
        <v>0</v>
      </c>
      <c r="K15" s="144">
        <f>SUM(D15:J15)</f>
        <v>0</v>
      </c>
      <c r="L15" s="501"/>
    </row>
    <row r="16" spans="2:61" ht="20.100000000000001" customHeight="1" x14ac:dyDescent="0.4">
      <c r="B16" s="500"/>
      <c r="C16" s="145" t="s">
        <v>73</v>
      </c>
      <c r="D16" s="146" t="e">
        <f>D15/K15</f>
        <v>#DIV/0!</v>
      </c>
      <c r="E16" s="146" t="e">
        <f>E15/K15</f>
        <v>#DIV/0!</v>
      </c>
      <c r="F16" s="146" t="e">
        <f>F15/K15</f>
        <v>#DIV/0!</v>
      </c>
      <c r="G16" s="146" t="e">
        <f>G15/K15</f>
        <v>#DIV/0!</v>
      </c>
      <c r="H16" s="146" t="e">
        <f>H15/K15</f>
        <v>#DIV/0!</v>
      </c>
      <c r="I16" s="146" t="e">
        <f>I15/K15</f>
        <v>#DIV/0!</v>
      </c>
      <c r="J16" s="146" t="e">
        <f>J15/K15</f>
        <v>#DIV/0!</v>
      </c>
      <c r="K16" s="146" t="e">
        <f>K15/K15</f>
        <v>#DIV/0!</v>
      </c>
      <c r="L16" s="501"/>
    </row>
    <row r="17" spans="2:12" ht="20.100000000000001" customHeight="1" x14ac:dyDescent="0.4">
      <c r="B17" s="500"/>
      <c r="C17" s="306" t="s">
        <v>48</v>
      </c>
      <c r="D17" s="147">
        <v>0</v>
      </c>
      <c r="E17" s="147">
        <v>0</v>
      </c>
      <c r="F17" s="147">
        <v>0</v>
      </c>
      <c r="G17" s="147">
        <v>0</v>
      </c>
      <c r="H17" s="143">
        <v>0</v>
      </c>
      <c r="I17" s="147">
        <v>0</v>
      </c>
      <c r="J17" s="147">
        <v>0</v>
      </c>
      <c r="K17" s="148">
        <f>SUM(D17:J17)</f>
        <v>0</v>
      </c>
      <c r="L17" s="501"/>
    </row>
    <row r="18" spans="2:12" ht="20.100000000000001" customHeight="1" x14ac:dyDescent="0.4">
      <c r="B18" s="500"/>
      <c r="C18" s="306" t="s">
        <v>73</v>
      </c>
      <c r="D18" s="307" t="e">
        <f>D17/K17</f>
        <v>#DIV/0!</v>
      </c>
      <c r="E18" s="307" t="e">
        <f>E17/K17</f>
        <v>#DIV/0!</v>
      </c>
      <c r="F18" s="307" t="e">
        <f>F17/K17</f>
        <v>#DIV/0!</v>
      </c>
      <c r="G18" s="307" t="e">
        <f>F17/K17</f>
        <v>#DIV/0!</v>
      </c>
      <c r="H18" s="307" t="e">
        <f>G17/K17</f>
        <v>#DIV/0!</v>
      </c>
      <c r="I18" s="307" t="e">
        <f>I17/K17</f>
        <v>#DIV/0!</v>
      </c>
      <c r="J18" s="307" t="e">
        <f>J17/K17</f>
        <v>#DIV/0!</v>
      </c>
      <c r="K18" s="307" t="e">
        <f>K17/K17</f>
        <v>#DIV/0!</v>
      </c>
      <c r="L18" s="501"/>
    </row>
    <row r="19" spans="2:12" ht="20.100000000000001" customHeight="1" x14ac:dyDescent="0.4">
      <c r="B19" s="500" t="s">
        <v>59</v>
      </c>
      <c r="C19" s="142" t="s">
        <v>49</v>
      </c>
      <c r="D19" s="147">
        <v>0</v>
      </c>
      <c r="E19" s="147">
        <v>0</v>
      </c>
      <c r="F19" s="147">
        <v>0</v>
      </c>
      <c r="G19" s="147">
        <v>0</v>
      </c>
      <c r="H19" s="143">
        <v>0</v>
      </c>
      <c r="I19" s="147">
        <v>0</v>
      </c>
      <c r="J19" s="147">
        <v>0</v>
      </c>
      <c r="K19" s="144">
        <f>SUM(D19:J19)</f>
        <v>0</v>
      </c>
      <c r="L19" s="501"/>
    </row>
    <row r="20" spans="2:12" ht="20.100000000000001" customHeight="1" x14ac:dyDescent="0.4">
      <c r="B20" s="500"/>
      <c r="C20" s="145" t="s">
        <v>73</v>
      </c>
      <c r="D20" s="146" t="e">
        <f>D19/K19</f>
        <v>#DIV/0!</v>
      </c>
      <c r="E20" s="146" t="e">
        <f>E19/K19</f>
        <v>#DIV/0!</v>
      </c>
      <c r="F20" s="146" t="e">
        <f>F19/K19</f>
        <v>#DIV/0!</v>
      </c>
      <c r="G20" s="146" t="e">
        <f>G19/K19</f>
        <v>#DIV/0!</v>
      </c>
      <c r="H20" s="146" t="e">
        <f>H19/K19</f>
        <v>#DIV/0!</v>
      </c>
      <c r="I20" s="146" t="e">
        <f>I19/K19</f>
        <v>#DIV/0!</v>
      </c>
      <c r="J20" s="146" t="e">
        <f>J19/K19</f>
        <v>#DIV/0!</v>
      </c>
      <c r="K20" s="146" t="e">
        <f>K19/K19</f>
        <v>#DIV/0!</v>
      </c>
      <c r="L20" s="501"/>
    </row>
    <row r="21" spans="2:12" ht="20.100000000000001" customHeight="1" x14ac:dyDescent="0.4">
      <c r="B21" s="500"/>
      <c r="C21" s="306" t="s">
        <v>48</v>
      </c>
      <c r="D21" s="147">
        <v>0</v>
      </c>
      <c r="E21" s="147">
        <v>0</v>
      </c>
      <c r="F21" s="147">
        <v>0</v>
      </c>
      <c r="G21" s="147">
        <v>0</v>
      </c>
      <c r="H21" s="143">
        <v>0</v>
      </c>
      <c r="I21" s="147">
        <v>0</v>
      </c>
      <c r="J21" s="147">
        <v>0</v>
      </c>
      <c r="K21" s="148">
        <f>SUM(D21:J21)</f>
        <v>0</v>
      </c>
      <c r="L21" s="501"/>
    </row>
    <row r="22" spans="2:12" ht="20.100000000000001" customHeight="1" x14ac:dyDescent="0.4">
      <c r="B22" s="500"/>
      <c r="C22" s="306" t="s">
        <v>73</v>
      </c>
      <c r="D22" s="307" t="e">
        <f>D21/K21</f>
        <v>#DIV/0!</v>
      </c>
      <c r="E22" s="307" t="e">
        <f>E21/K21</f>
        <v>#DIV/0!</v>
      </c>
      <c r="F22" s="307" t="e">
        <f>F21/K21</f>
        <v>#DIV/0!</v>
      </c>
      <c r="G22" s="307" t="e">
        <f>F21/K21</f>
        <v>#DIV/0!</v>
      </c>
      <c r="H22" s="307" t="e">
        <f>G21/K21</f>
        <v>#DIV/0!</v>
      </c>
      <c r="I22" s="307" t="e">
        <f>I21/K21</f>
        <v>#DIV/0!</v>
      </c>
      <c r="J22" s="307" t="e">
        <f>J21/K21</f>
        <v>#DIV/0!</v>
      </c>
      <c r="K22" s="307" t="e">
        <f>K21/K21</f>
        <v>#DIV/0!</v>
      </c>
      <c r="L22" s="501"/>
    </row>
    <row r="23" spans="2:12" ht="20.100000000000001" customHeight="1" x14ac:dyDescent="0.4">
      <c r="B23" s="521" t="s">
        <v>322</v>
      </c>
      <c r="C23" s="142" t="s">
        <v>49</v>
      </c>
      <c r="D23" s="147">
        <v>0</v>
      </c>
      <c r="E23" s="147">
        <v>0</v>
      </c>
      <c r="F23" s="147">
        <v>0</v>
      </c>
      <c r="G23" s="147"/>
      <c r="H23" s="143">
        <v>0</v>
      </c>
      <c r="I23" s="147">
        <v>0</v>
      </c>
      <c r="J23" s="147">
        <v>0</v>
      </c>
      <c r="K23" s="144">
        <f>SUM(D23:J23)</f>
        <v>0</v>
      </c>
      <c r="L23" s="519"/>
    </row>
    <row r="24" spans="2:12" ht="20.100000000000001" customHeight="1" x14ac:dyDescent="0.4">
      <c r="B24" s="522"/>
      <c r="C24" s="145" t="s">
        <v>73</v>
      </c>
      <c r="D24" s="146" t="e">
        <f>D23/K23</f>
        <v>#DIV/0!</v>
      </c>
      <c r="E24" s="146" t="e">
        <f>E23/K23</f>
        <v>#DIV/0!</v>
      </c>
      <c r="F24" s="146" t="e">
        <f>F23/K23</f>
        <v>#DIV/0!</v>
      </c>
      <c r="G24" s="146" t="e">
        <f>G23/K23</f>
        <v>#DIV/0!</v>
      </c>
      <c r="H24" s="146" t="e">
        <f>H23/K23</f>
        <v>#DIV/0!</v>
      </c>
      <c r="I24" s="146" t="e">
        <f>I23/K23</f>
        <v>#DIV/0!</v>
      </c>
      <c r="J24" s="146" t="e">
        <f>J23/K23</f>
        <v>#DIV/0!</v>
      </c>
      <c r="K24" s="146" t="e">
        <f>K23/K23</f>
        <v>#DIV/0!</v>
      </c>
      <c r="L24" s="520"/>
    </row>
    <row r="25" spans="2:12" ht="20.100000000000001" customHeight="1" x14ac:dyDescent="0.4">
      <c r="B25" s="522"/>
      <c r="C25" s="306" t="s">
        <v>48</v>
      </c>
      <c r="D25" s="147"/>
      <c r="E25" s="147">
        <v>0</v>
      </c>
      <c r="F25" s="147">
        <v>0</v>
      </c>
      <c r="G25" s="147">
        <v>0</v>
      </c>
      <c r="H25" s="143">
        <v>0</v>
      </c>
      <c r="I25" s="147">
        <v>0</v>
      </c>
      <c r="J25" s="147">
        <v>0</v>
      </c>
      <c r="K25" s="148">
        <f>SUM(D25:J25)</f>
        <v>0</v>
      </c>
      <c r="L25" s="519"/>
    </row>
    <row r="26" spans="2:12" ht="20.100000000000001" customHeight="1" x14ac:dyDescent="0.4">
      <c r="B26" s="523"/>
      <c r="C26" s="306" t="s">
        <v>73</v>
      </c>
      <c r="D26" s="307" t="e">
        <f>D25/K25</f>
        <v>#DIV/0!</v>
      </c>
      <c r="E26" s="307" t="e">
        <f>E25/K25</f>
        <v>#DIV/0!</v>
      </c>
      <c r="F26" s="307" t="e">
        <f>F25/K25</f>
        <v>#DIV/0!</v>
      </c>
      <c r="G26" s="307" t="e">
        <f>F25/K25</f>
        <v>#DIV/0!</v>
      </c>
      <c r="H26" s="307" t="e">
        <f>G25/K25</f>
        <v>#DIV/0!</v>
      </c>
      <c r="I26" s="307" t="e">
        <f>I25/K25</f>
        <v>#DIV/0!</v>
      </c>
      <c r="J26" s="307" t="e">
        <f>J25/K25</f>
        <v>#DIV/0!</v>
      </c>
      <c r="K26" s="307" t="e">
        <f>K25/K25</f>
        <v>#DIV/0!</v>
      </c>
      <c r="L26" s="520"/>
    </row>
    <row r="27" spans="2:12" ht="20.100000000000001" customHeight="1" x14ac:dyDescent="0.4">
      <c r="B27" s="521" t="s">
        <v>323</v>
      </c>
      <c r="C27" s="142" t="s">
        <v>49</v>
      </c>
      <c r="D27" s="147">
        <v>0</v>
      </c>
      <c r="E27" s="147">
        <v>0</v>
      </c>
      <c r="F27" s="147">
        <v>0</v>
      </c>
      <c r="G27" s="147"/>
      <c r="H27" s="143">
        <v>0</v>
      </c>
      <c r="I27" s="147">
        <v>0</v>
      </c>
      <c r="J27" s="147">
        <v>0</v>
      </c>
      <c r="K27" s="144">
        <f>SUM(D27:J27)</f>
        <v>0</v>
      </c>
      <c r="L27" s="519"/>
    </row>
    <row r="28" spans="2:12" ht="20.100000000000001" customHeight="1" x14ac:dyDescent="0.4">
      <c r="B28" s="522"/>
      <c r="C28" s="145" t="s">
        <v>73</v>
      </c>
      <c r="D28" s="146" t="e">
        <f>D27/K27</f>
        <v>#DIV/0!</v>
      </c>
      <c r="E28" s="146" t="e">
        <f>E27/K27</f>
        <v>#DIV/0!</v>
      </c>
      <c r="F28" s="146" t="e">
        <f>F27/K27</f>
        <v>#DIV/0!</v>
      </c>
      <c r="G28" s="146" t="e">
        <f>G27/K27</f>
        <v>#DIV/0!</v>
      </c>
      <c r="H28" s="146" t="e">
        <f>H27/K27</f>
        <v>#DIV/0!</v>
      </c>
      <c r="I28" s="146" t="e">
        <f>I27/K27</f>
        <v>#DIV/0!</v>
      </c>
      <c r="J28" s="146" t="e">
        <f>J27/K27</f>
        <v>#DIV/0!</v>
      </c>
      <c r="K28" s="146" t="e">
        <f>K27/K27</f>
        <v>#DIV/0!</v>
      </c>
      <c r="L28" s="520"/>
    </row>
    <row r="29" spans="2:12" ht="20.100000000000001" customHeight="1" x14ac:dyDescent="0.4">
      <c r="B29" s="522"/>
      <c r="C29" s="306" t="s">
        <v>48</v>
      </c>
      <c r="D29" s="147">
        <v>0</v>
      </c>
      <c r="E29" s="147">
        <v>0</v>
      </c>
      <c r="F29" s="147">
        <v>0</v>
      </c>
      <c r="G29" s="147">
        <v>0</v>
      </c>
      <c r="H29" s="143">
        <v>0</v>
      </c>
      <c r="I29" s="147">
        <v>0</v>
      </c>
      <c r="J29" s="147">
        <v>0</v>
      </c>
      <c r="K29" s="148">
        <f>SUM(D29:J29)</f>
        <v>0</v>
      </c>
      <c r="L29" s="519"/>
    </row>
    <row r="30" spans="2:12" ht="20.100000000000001" customHeight="1" x14ac:dyDescent="0.4">
      <c r="B30" s="523"/>
      <c r="C30" s="306" t="s">
        <v>73</v>
      </c>
      <c r="D30" s="307" t="e">
        <f>D29/K29</f>
        <v>#DIV/0!</v>
      </c>
      <c r="E30" s="307" t="e">
        <f>E29/K29</f>
        <v>#DIV/0!</v>
      </c>
      <c r="F30" s="307" t="e">
        <f>F29/K29</f>
        <v>#DIV/0!</v>
      </c>
      <c r="G30" s="307" t="e">
        <f>F29/K29</f>
        <v>#DIV/0!</v>
      </c>
      <c r="H30" s="307" t="e">
        <f>G29/K29</f>
        <v>#DIV/0!</v>
      </c>
      <c r="I30" s="307" t="e">
        <f>I29/K29</f>
        <v>#DIV/0!</v>
      </c>
      <c r="J30" s="307" t="e">
        <f>J29/K29</f>
        <v>#DIV/0!</v>
      </c>
      <c r="K30" s="307" t="e">
        <f>K29/K29</f>
        <v>#DIV/0!</v>
      </c>
      <c r="L30" s="520"/>
    </row>
    <row r="31" spans="2:12" ht="20.100000000000001" customHeight="1" x14ac:dyDescent="0.4">
      <c r="B31" s="521" t="s">
        <v>324</v>
      </c>
      <c r="C31" s="142" t="s">
        <v>49</v>
      </c>
      <c r="D31" s="147">
        <v>0</v>
      </c>
      <c r="E31" s="147">
        <v>0</v>
      </c>
      <c r="F31" s="147">
        <v>0</v>
      </c>
      <c r="G31" s="147"/>
      <c r="H31" s="143">
        <v>0</v>
      </c>
      <c r="I31" s="147">
        <v>0</v>
      </c>
      <c r="J31" s="147">
        <v>0</v>
      </c>
      <c r="K31" s="144">
        <f>SUM(D31:J31)</f>
        <v>0</v>
      </c>
      <c r="L31" s="519"/>
    </row>
    <row r="32" spans="2:12" ht="20.100000000000001" customHeight="1" x14ac:dyDescent="0.4">
      <c r="B32" s="522"/>
      <c r="C32" s="145" t="s">
        <v>73</v>
      </c>
      <c r="D32" s="146" t="e">
        <f>D31/K31</f>
        <v>#DIV/0!</v>
      </c>
      <c r="E32" s="146" t="e">
        <f>E31/K31</f>
        <v>#DIV/0!</v>
      </c>
      <c r="F32" s="146" t="e">
        <f>F31/K31</f>
        <v>#DIV/0!</v>
      </c>
      <c r="G32" s="146" t="e">
        <f>G31/K31</f>
        <v>#DIV/0!</v>
      </c>
      <c r="H32" s="146" t="e">
        <f>H31/K31</f>
        <v>#DIV/0!</v>
      </c>
      <c r="I32" s="146" t="e">
        <f>I31/K31</f>
        <v>#DIV/0!</v>
      </c>
      <c r="J32" s="146" t="e">
        <f>J31/K31</f>
        <v>#DIV/0!</v>
      </c>
      <c r="K32" s="146" t="e">
        <f>K31/K31</f>
        <v>#DIV/0!</v>
      </c>
      <c r="L32" s="520"/>
    </row>
    <row r="33" spans="2:27" ht="20.100000000000001" customHeight="1" x14ac:dyDescent="0.4">
      <c r="B33" s="522"/>
      <c r="C33" s="306" t="s">
        <v>48</v>
      </c>
      <c r="D33" s="147">
        <v>0</v>
      </c>
      <c r="E33" s="147">
        <v>0</v>
      </c>
      <c r="F33" s="147">
        <v>0</v>
      </c>
      <c r="G33" s="147">
        <v>0</v>
      </c>
      <c r="H33" s="143">
        <v>0</v>
      </c>
      <c r="I33" s="147">
        <v>0</v>
      </c>
      <c r="J33" s="147">
        <v>0</v>
      </c>
      <c r="K33" s="148">
        <f>SUM(D33:J33)</f>
        <v>0</v>
      </c>
      <c r="L33" s="519"/>
    </row>
    <row r="34" spans="2:27" ht="20.100000000000001" customHeight="1" x14ac:dyDescent="0.4">
      <c r="B34" s="523"/>
      <c r="C34" s="306" t="s">
        <v>73</v>
      </c>
      <c r="D34" s="307" t="e">
        <f>D33/K33</f>
        <v>#DIV/0!</v>
      </c>
      <c r="E34" s="307" t="e">
        <f>E33/K33</f>
        <v>#DIV/0!</v>
      </c>
      <c r="F34" s="307" t="e">
        <f>F33/K33</f>
        <v>#DIV/0!</v>
      </c>
      <c r="G34" s="307" t="e">
        <f>F33/K33</f>
        <v>#DIV/0!</v>
      </c>
      <c r="H34" s="307" t="e">
        <f>G33/K33</f>
        <v>#DIV/0!</v>
      </c>
      <c r="I34" s="307" t="e">
        <f>I33/K33</f>
        <v>#DIV/0!</v>
      </c>
      <c r="J34" s="307" t="e">
        <f>J33/K33</f>
        <v>#DIV/0!</v>
      </c>
      <c r="K34" s="307" t="e">
        <f>K33/K33</f>
        <v>#DIV/0!</v>
      </c>
      <c r="L34" s="520"/>
    </row>
    <row r="35" spans="2:27" ht="20.100000000000001" customHeight="1" x14ac:dyDescent="0.4">
      <c r="B35" s="500" t="s">
        <v>321</v>
      </c>
      <c r="C35" s="142" t="s">
        <v>49</v>
      </c>
      <c r="D35" s="147">
        <v>0</v>
      </c>
      <c r="E35" s="147">
        <v>0</v>
      </c>
      <c r="F35" s="147">
        <v>0</v>
      </c>
      <c r="G35" s="147">
        <v>0</v>
      </c>
      <c r="H35" s="143">
        <v>0</v>
      </c>
      <c r="I35" s="147">
        <v>0</v>
      </c>
      <c r="J35" s="147">
        <v>0</v>
      </c>
      <c r="K35" s="144">
        <f>SUM(D35:J35)</f>
        <v>0</v>
      </c>
      <c r="L35" s="501"/>
    </row>
    <row r="36" spans="2:27" ht="20.100000000000001" customHeight="1" x14ac:dyDescent="0.4">
      <c r="B36" s="500"/>
      <c r="C36" s="145" t="s">
        <v>73</v>
      </c>
      <c r="D36" s="146" t="e">
        <f>D35/K35</f>
        <v>#DIV/0!</v>
      </c>
      <c r="E36" s="146" t="e">
        <f>E35/K35</f>
        <v>#DIV/0!</v>
      </c>
      <c r="F36" s="146" t="e">
        <f>F35/K35</f>
        <v>#DIV/0!</v>
      </c>
      <c r="G36" s="146" t="e">
        <f>G35/K35</f>
        <v>#DIV/0!</v>
      </c>
      <c r="H36" s="146" t="e">
        <f>H35/K35</f>
        <v>#DIV/0!</v>
      </c>
      <c r="I36" s="146" t="e">
        <f>I35/K35</f>
        <v>#DIV/0!</v>
      </c>
      <c r="J36" s="146" t="e">
        <f>J35/K35</f>
        <v>#DIV/0!</v>
      </c>
      <c r="K36" s="146" t="e">
        <f>K35/K35</f>
        <v>#DIV/0!</v>
      </c>
      <c r="L36" s="501"/>
    </row>
    <row r="37" spans="2:27" ht="20.100000000000001" customHeight="1" x14ac:dyDescent="0.4">
      <c r="B37" s="500"/>
      <c r="C37" s="306" t="s">
        <v>48</v>
      </c>
      <c r="D37" s="147">
        <v>0</v>
      </c>
      <c r="E37" s="147">
        <v>0</v>
      </c>
      <c r="F37" s="147">
        <v>0</v>
      </c>
      <c r="G37" s="147"/>
      <c r="H37" s="143">
        <v>0</v>
      </c>
      <c r="I37" s="147">
        <v>0</v>
      </c>
      <c r="J37" s="147">
        <v>0</v>
      </c>
      <c r="K37" s="148">
        <f>SUM(D37:J37)</f>
        <v>0</v>
      </c>
      <c r="L37" s="501"/>
    </row>
    <row r="38" spans="2:27" ht="20.100000000000001" customHeight="1" x14ac:dyDescent="0.4">
      <c r="B38" s="521"/>
      <c r="C38" s="308" t="s">
        <v>73</v>
      </c>
      <c r="D38" s="309" t="e">
        <f>D37/K37</f>
        <v>#DIV/0!</v>
      </c>
      <c r="E38" s="309" t="e">
        <f>E37/K37</f>
        <v>#DIV/0!</v>
      </c>
      <c r="F38" s="309" t="e">
        <f>F37/K37</f>
        <v>#DIV/0!</v>
      </c>
      <c r="G38" s="309" t="e">
        <f>F37/K37</f>
        <v>#DIV/0!</v>
      </c>
      <c r="H38" s="309" t="e">
        <f>G37/K37</f>
        <v>#DIV/0!</v>
      </c>
      <c r="I38" s="309" t="e">
        <f>I37/K37</f>
        <v>#DIV/0!</v>
      </c>
      <c r="J38" s="309" t="e">
        <f>J37/K37</f>
        <v>#DIV/0!</v>
      </c>
      <c r="K38" s="309" t="e">
        <f>K37/K37</f>
        <v>#DIV/0!</v>
      </c>
      <c r="L38" s="501"/>
    </row>
    <row r="39" spans="2:27" ht="20.100000000000001" customHeight="1" x14ac:dyDescent="0.4">
      <c r="B39" s="512" t="s">
        <v>74</v>
      </c>
      <c r="C39" s="512"/>
      <c r="D39" s="310">
        <f>SUM(D11,D15,D19,D35,D23,D27,D31)</f>
        <v>0</v>
      </c>
      <c r="E39" s="310">
        <f>SUM(E11,E15,E19,E35,E23,E27,E31)</f>
        <v>0</v>
      </c>
      <c r="F39" s="310">
        <f>SUM(F11,F15,F19,F35,F23,F27,F31)</f>
        <v>0</v>
      </c>
      <c r="G39" s="310">
        <f>SUM(G11,G15,G19,G35,G23,G27,G31)</f>
        <v>0</v>
      </c>
      <c r="H39" s="310">
        <f>SUM(H11,H15,H19,H35,H23,H27,H31)</f>
        <v>0</v>
      </c>
      <c r="I39" s="310">
        <f>SUM(I11,I15,I19,I35,I23,I27,I31)</f>
        <v>0</v>
      </c>
      <c r="J39" s="310">
        <f>SUM(J11,J15,J19,J35,J23,J27,J31)</f>
        <v>0</v>
      </c>
      <c r="K39" s="310">
        <f>SUM(K11,K15,K19,K35,K23,K27,K31)</f>
        <v>0</v>
      </c>
    </row>
    <row r="40" spans="2:27" ht="20.100000000000001" customHeight="1" x14ac:dyDescent="0.4">
      <c r="B40" s="512"/>
      <c r="C40" s="512"/>
      <c r="D40" s="311" t="e">
        <f>D39/K39</f>
        <v>#DIV/0!</v>
      </c>
      <c r="E40" s="311" t="e">
        <f>E39/K39</f>
        <v>#DIV/0!</v>
      </c>
      <c r="F40" s="311" t="e">
        <f>F39/K39</f>
        <v>#DIV/0!</v>
      </c>
      <c r="G40" s="311" t="e">
        <f>G39/K39</f>
        <v>#DIV/0!</v>
      </c>
      <c r="H40" s="311" t="e">
        <f>H39/K39</f>
        <v>#DIV/0!</v>
      </c>
      <c r="I40" s="311" t="e">
        <f>I39/K39</f>
        <v>#DIV/0!</v>
      </c>
      <c r="J40" s="311" t="e">
        <f>J39/K39</f>
        <v>#DIV/0!</v>
      </c>
      <c r="K40" s="311" t="e">
        <f>K39/K39</f>
        <v>#DIV/0!</v>
      </c>
    </row>
    <row r="41" spans="2:27" ht="20.100000000000001" customHeight="1" x14ac:dyDescent="0.4">
      <c r="B41" s="513" t="s">
        <v>75</v>
      </c>
      <c r="C41" s="513"/>
      <c r="D41" s="312">
        <f>SUM(D13,D17,D21,D37,D25,D29,D33)</f>
        <v>0</v>
      </c>
      <c r="E41" s="312">
        <f>SUM(E13,E17,E21,E37,E25,E29,E33)</f>
        <v>0</v>
      </c>
      <c r="F41" s="312">
        <f>SUM(F13,F17,F21,F37,F25,F29,F33)</f>
        <v>0</v>
      </c>
      <c r="G41" s="312">
        <f>SUM(G13,G17,G21,G37,G25,G29,G33)</f>
        <v>0</v>
      </c>
      <c r="H41" s="312">
        <f>SUM(H13,H17,H21,H37,H25,H29,H33)</f>
        <v>0</v>
      </c>
      <c r="I41" s="312">
        <f>SUM(I13,I17,I21,I37,I25,I29,I33)</f>
        <v>0</v>
      </c>
      <c r="J41" s="312">
        <f>SUM(J13,J17,J21,J37,J25,J29,J33)</f>
        <v>0</v>
      </c>
      <c r="K41" s="312">
        <f>SUM(K13,K17,K21,K37,K25,K29,K33)</f>
        <v>0</v>
      </c>
      <c r="AA41" s="99"/>
    </row>
    <row r="42" spans="2:27" ht="20.100000000000001" customHeight="1" x14ac:dyDescent="0.4">
      <c r="B42" s="513"/>
      <c r="C42" s="513"/>
      <c r="D42" s="311" t="e">
        <f>D41/K41</f>
        <v>#DIV/0!</v>
      </c>
      <c r="E42" s="311" t="e">
        <f>E41/K41</f>
        <v>#DIV/0!</v>
      </c>
      <c r="F42" s="311" t="e">
        <f>F41/K41</f>
        <v>#DIV/0!</v>
      </c>
      <c r="G42" s="311" t="e">
        <f>G41/K41</f>
        <v>#DIV/0!</v>
      </c>
      <c r="H42" s="311" t="e">
        <f>H41/K41</f>
        <v>#DIV/0!</v>
      </c>
      <c r="I42" s="311" t="e">
        <f>I41/K41</f>
        <v>#DIV/0!</v>
      </c>
      <c r="J42" s="311" t="e">
        <f>J41/K41</f>
        <v>#DIV/0!</v>
      </c>
      <c r="K42" s="311" t="e">
        <f>K41/K41</f>
        <v>#DIV/0!</v>
      </c>
      <c r="AA42" s="99"/>
    </row>
    <row r="43" spans="2:27" ht="20.100000000000001" customHeight="1" x14ac:dyDescent="0.4">
      <c r="B43" s="514" t="s">
        <v>76</v>
      </c>
      <c r="C43" s="514"/>
      <c r="D43" s="382">
        <f>SUM(D39,D41)</f>
        <v>0</v>
      </c>
      <c r="E43" s="382">
        <f>SUM(E39,E41)</f>
        <v>0</v>
      </c>
      <c r="F43" s="382">
        <f>SUM(F39,F41)</f>
        <v>0</v>
      </c>
      <c r="G43" s="382">
        <f>SUM(G39,G41)</f>
        <v>0</v>
      </c>
      <c r="H43" s="382">
        <f>SUM(H39,H41)</f>
        <v>0</v>
      </c>
      <c r="I43" s="382">
        <f>SUM(I39,I41)</f>
        <v>0</v>
      </c>
      <c r="J43" s="382">
        <f>SUM(J39,J41)</f>
        <v>0</v>
      </c>
      <c r="K43" s="382">
        <f>SUM(K39,K41)</f>
        <v>0</v>
      </c>
    </row>
    <row r="44" spans="2:27" ht="20.100000000000001" customHeight="1" x14ac:dyDescent="0.3"/>
    <row r="45" spans="2:27" ht="20.100000000000001" customHeight="1" x14ac:dyDescent="0.3"/>
    <row r="46" spans="2:27" ht="20.100000000000001" customHeight="1" x14ac:dyDescent="0.3"/>
    <row r="47" spans="2:27" ht="20.100000000000001" customHeight="1" x14ac:dyDescent="0.3"/>
    <row r="48" spans="2:27" ht="20.100000000000001" customHeight="1" thickBot="1" x14ac:dyDescent="0.35"/>
    <row r="49" spans="2:13" ht="58.2" customHeight="1" thickTop="1" thickBot="1" x14ac:dyDescent="0.35">
      <c r="C49" s="497" t="s">
        <v>128</v>
      </c>
      <c r="D49" s="498"/>
      <c r="E49" s="498"/>
      <c r="F49" s="498"/>
      <c r="G49" s="498"/>
      <c r="H49" s="498"/>
      <c r="I49" s="498"/>
      <c r="J49" s="498"/>
      <c r="K49" s="498"/>
      <c r="L49" s="499"/>
    </row>
    <row r="50" spans="2:13" ht="20.100000000000001" customHeight="1" thickTop="1" x14ac:dyDescent="0.3"/>
    <row r="51" spans="2:13" ht="20.100000000000001" customHeight="1" x14ac:dyDescent="0.3"/>
    <row r="52" spans="2:13" ht="20.100000000000001" customHeight="1" x14ac:dyDescent="0.3">
      <c r="B52" s="138" t="s">
        <v>89</v>
      </c>
      <c r="C52" s="138" t="s">
        <v>143</v>
      </c>
      <c r="D52" s="138" t="s">
        <v>67</v>
      </c>
      <c r="E52" s="139" t="s">
        <v>134</v>
      </c>
      <c r="F52" s="139" t="s">
        <v>135</v>
      </c>
      <c r="G52" s="139" t="s">
        <v>136</v>
      </c>
      <c r="H52" s="139" t="s">
        <v>137</v>
      </c>
      <c r="I52" s="139" t="s">
        <v>138</v>
      </c>
      <c r="J52" s="139" t="s">
        <v>139</v>
      </c>
      <c r="K52" s="139" t="s">
        <v>140</v>
      </c>
      <c r="L52" s="140" t="s">
        <v>141</v>
      </c>
      <c r="M52" s="141" t="s">
        <v>144</v>
      </c>
    </row>
    <row r="53" spans="2:13" ht="20.100000000000001" customHeight="1" x14ac:dyDescent="0.4">
      <c r="B53" s="502" t="s">
        <v>319</v>
      </c>
      <c r="C53" s="503"/>
      <c r="D53" s="142" t="s">
        <v>123</v>
      </c>
      <c r="E53" s="147"/>
      <c r="F53" s="147">
        <v>0</v>
      </c>
      <c r="G53" s="147">
        <v>0</v>
      </c>
      <c r="H53" s="147">
        <v>0</v>
      </c>
      <c r="I53" s="143">
        <v>0</v>
      </c>
      <c r="J53" s="147">
        <v>0</v>
      </c>
      <c r="K53" s="147">
        <v>0</v>
      </c>
      <c r="L53" s="144">
        <f>SUM(E53:K53)</f>
        <v>0</v>
      </c>
      <c r="M53" s="504"/>
    </row>
    <row r="54" spans="2:13" ht="20.100000000000001" customHeight="1" x14ac:dyDescent="0.4">
      <c r="B54" s="502"/>
      <c r="C54" s="503"/>
      <c r="D54" s="145" t="s">
        <v>73</v>
      </c>
      <c r="E54" s="146" t="e">
        <f>E53/L53</f>
        <v>#DIV/0!</v>
      </c>
      <c r="F54" s="146" t="e">
        <f>F53/L53</f>
        <v>#DIV/0!</v>
      </c>
      <c r="G54" s="146" t="e">
        <f>G53/L53</f>
        <v>#DIV/0!</v>
      </c>
      <c r="H54" s="146" t="e">
        <f>H53/L53</f>
        <v>#DIV/0!</v>
      </c>
      <c r="I54" s="146" t="e">
        <f>I53/L53</f>
        <v>#DIV/0!</v>
      </c>
      <c r="J54" s="146" t="e">
        <f>J53/L53</f>
        <v>#DIV/0!</v>
      </c>
      <c r="K54" s="146" t="e">
        <f>K53/L53</f>
        <v>#DIV/0!</v>
      </c>
      <c r="L54" s="146" t="e">
        <f>L53/L53</f>
        <v>#DIV/0!</v>
      </c>
      <c r="M54" s="504"/>
    </row>
    <row r="55" spans="2:13" ht="20.100000000000001" customHeight="1" x14ac:dyDescent="0.4">
      <c r="B55" s="502"/>
      <c r="C55" s="503"/>
      <c r="D55" s="306" t="s">
        <v>122</v>
      </c>
      <c r="E55" s="147"/>
      <c r="F55" s="147">
        <v>0</v>
      </c>
      <c r="G55" s="147">
        <v>0</v>
      </c>
      <c r="H55" s="147">
        <v>0</v>
      </c>
      <c r="I55" s="143">
        <v>0</v>
      </c>
      <c r="J55" s="147">
        <v>0</v>
      </c>
      <c r="K55" s="147">
        <v>0</v>
      </c>
      <c r="L55" s="148">
        <f>SUM(E55:K55)</f>
        <v>0</v>
      </c>
      <c r="M55" s="504"/>
    </row>
    <row r="56" spans="2:13" ht="20.100000000000001" customHeight="1" x14ac:dyDescent="0.4">
      <c r="B56" s="502"/>
      <c r="C56" s="503"/>
      <c r="D56" s="306" t="s">
        <v>73</v>
      </c>
      <c r="E56" s="307" t="e">
        <f>E55/L55</f>
        <v>#DIV/0!</v>
      </c>
      <c r="F56" s="307" t="e">
        <f>F55/L55</f>
        <v>#DIV/0!</v>
      </c>
      <c r="G56" s="307" t="e">
        <f>G55/L55</f>
        <v>#DIV/0!</v>
      </c>
      <c r="H56" s="307" t="e">
        <f>H55/L55</f>
        <v>#DIV/0!</v>
      </c>
      <c r="I56" s="307" t="e">
        <f>I55/L55</f>
        <v>#DIV/0!</v>
      </c>
      <c r="J56" s="307" t="e">
        <f>J55/L55</f>
        <v>#DIV/0!</v>
      </c>
      <c r="K56" s="307" t="e">
        <f>K55/L55</f>
        <v>#DIV/0!</v>
      </c>
      <c r="L56" s="307" t="e">
        <f>L55/L55</f>
        <v>#DIV/0!</v>
      </c>
      <c r="M56" s="504"/>
    </row>
    <row r="57" spans="2:13" ht="20.100000000000001" customHeight="1" x14ac:dyDescent="0.4">
      <c r="B57" s="502"/>
      <c r="C57" s="503"/>
      <c r="D57" s="142" t="s">
        <v>123</v>
      </c>
      <c r="E57" s="147"/>
      <c r="F57" s="147">
        <v>0</v>
      </c>
      <c r="G57" s="147">
        <v>0</v>
      </c>
      <c r="H57" s="147">
        <v>0</v>
      </c>
      <c r="I57" s="143">
        <v>0</v>
      </c>
      <c r="J57" s="147">
        <v>0</v>
      </c>
      <c r="K57" s="147">
        <v>0</v>
      </c>
      <c r="L57" s="144">
        <f>SUM(E57:K57)</f>
        <v>0</v>
      </c>
      <c r="M57" s="504"/>
    </row>
    <row r="58" spans="2:13" ht="20.100000000000001" customHeight="1" x14ac:dyDescent="0.4">
      <c r="B58" s="502"/>
      <c r="C58" s="503"/>
      <c r="D58" s="145" t="s">
        <v>73</v>
      </c>
      <c r="E58" s="146" t="e">
        <f>E57/L57</f>
        <v>#DIV/0!</v>
      </c>
      <c r="F58" s="146" t="e">
        <f>F57/L57</f>
        <v>#DIV/0!</v>
      </c>
      <c r="G58" s="146" t="e">
        <f>G57/L57</f>
        <v>#DIV/0!</v>
      </c>
      <c r="H58" s="146" t="e">
        <f>H57/L57</f>
        <v>#DIV/0!</v>
      </c>
      <c r="I58" s="146" t="e">
        <f>I57/L57</f>
        <v>#DIV/0!</v>
      </c>
      <c r="J58" s="146" t="e">
        <f>J57/L57</f>
        <v>#DIV/0!</v>
      </c>
      <c r="K58" s="146" t="e">
        <f>K57/L57</f>
        <v>#DIV/0!</v>
      </c>
      <c r="L58" s="146" t="e">
        <f>L57/L57</f>
        <v>#DIV/0!</v>
      </c>
      <c r="M58" s="504"/>
    </row>
    <row r="59" spans="2:13" ht="20.100000000000001" customHeight="1" x14ac:dyDescent="0.4">
      <c r="B59" s="502"/>
      <c r="C59" s="503"/>
      <c r="D59" s="306" t="s">
        <v>122</v>
      </c>
      <c r="E59" s="147"/>
      <c r="F59" s="147">
        <v>0</v>
      </c>
      <c r="G59" s="147">
        <v>0</v>
      </c>
      <c r="H59" s="147">
        <v>0</v>
      </c>
      <c r="I59" s="143">
        <v>0</v>
      </c>
      <c r="J59" s="147">
        <v>0</v>
      </c>
      <c r="K59" s="147">
        <v>0</v>
      </c>
      <c r="L59" s="148">
        <f>SUM(E59:K59)</f>
        <v>0</v>
      </c>
      <c r="M59" s="504"/>
    </row>
    <row r="60" spans="2:13" ht="20.100000000000001" customHeight="1" x14ac:dyDescent="0.4">
      <c r="B60" s="502"/>
      <c r="C60" s="503"/>
      <c r="D60" s="306" t="s">
        <v>73</v>
      </c>
      <c r="E60" s="307" t="e">
        <f>E59/L59</f>
        <v>#DIV/0!</v>
      </c>
      <c r="F60" s="307" t="e">
        <f>F59/L59</f>
        <v>#DIV/0!</v>
      </c>
      <c r="G60" s="307" t="e">
        <f>G59/L59</f>
        <v>#DIV/0!</v>
      </c>
      <c r="H60" s="307" t="e">
        <f>H59/L59</f>
        <v>#DIV/0!</v>
      </c>
      <c r="I60" s="307" t="e">
        <f>I59/L59</f>
        <v>#DIV/0!</v>
      </c>
      <c r="J60" s="307" t="e">
        <f>J59/L59</f>
        <v>#DIV/0!</v>
      </c>
      <c r="K60" s="307" t="e">
        <f>K59/L59</f>
        <v>#DIV/0!</v>
      </c>
      <c r="L60" s="307" t="e">
        <f>L59/L59</f>
        <v>#DIV/0!</v>
      </c>
      <c r="M60" s="504"/>
    </row>
    <row r="61" spans="2:13" ht="20.100000000000001" customHeight="1" x14ac:dyDescent="0.4">
      <c r="B61" s="545" t="s">
        <v>320</v>
      </c>
      <c r="C61" s="516"/>
      <c r="D61" s="142" t="s">
        <v>123</v>
      </c>
      <c r="E61" s="147"/>
      <c r="F61" s="147">
        <v>0</v>
      </c>
      <c r="G61" s="147">
        <v>0</v>
      </c>
      <c r="H61" s="147">
        <v>0</v>
      </c>
      <c r="I61" s="143">
        <v>0</v>
      </c>
      <c r="J61" s="147">
        <v>0</v>
      </c>
      <c r="K61" s="147">
        <v>0</v>
      </c>
      <c r="L61" s="144">
        <f>SUM(E61:K61)</f>
        <v>0</v>
      </c>
      <c r="M61" s="504"/>
    </row>
    <row r="62" spans="2:13" ht="24.9" customHeight="1" x14ac:dyDescent="0.4">
      <c r="B62" s="546"/>
      <c r="C62" s="517"/>
      <c r="D62" s="145" t="s">
        <v>73</v>
      </c>
      <c r="E62" s="146" t="e">
        <f>E61/L61</f>
        <v>#DIV/0!</v>
      </c>
      <c r="F62" s="146" t="e">
        <f>F61/L61</f>
        <v>#DIV/0!</v>
      </c>
      <c r="G62" s="146" t="e">
        <f>G61/L61</f>
        <v>#DIV/0!</v>
      </c>
      <c r="H62" s="146" t="e">
        <f>H61/L61</f>
        <v>#DIV/0!</v>
      </c>
      <c r="I62" s="146" t="e">
        <f>I61/L61</f>
        <v>#DIV/0!</v>
      </c>
      <c r="J62" s="146" t="e">
        <f>J61/L61</f>
        <v>#DIV/0!</v>
      </c>
      <c r="K62" s="146" t="e">
        <f>K61/L61</f>
        <v>#DIV/0!</v>
      </c>
      <c r="L62" s="146" t="e">
        <f>L61/L61</f>
        <v>#DIV/0!</v>
      </c>
      <c r="M62" s="504"/>
    </row>
    <row r="63" spans="2:13" ht="24.9" customHeight="1" x14ac:dyDescent="0.4">
      <c r="B63" s="546"/>
      <c r="C63" s="517"/>
      <c r="D63" s="306" t="s">
        <v>122</v>
      </c>
      <c r="E63" s="147"/>
      <c r="F63" s="147">
        <v>0</v>
      </c>
      <c r="G63" s="147">
        <v>0</v>
      </c>
      <c r="H63" s="147">
        <v>0</v>
      </c>
      <c r="I63" s="143">
        <v>0</v>
      </c>
      <c r="J63" s="147">
        <v>0</v>
      </c>
      <c r="K63" s="147">
        <v>0</v>
      </c>
      <c r="L63" s="148">
        <f>SUM(E63:K63)</f>
        <v>0</v>
      </c>
      <c r="M63" s="504"/>
    </row>
    <row r="64" spans="2:13" ht="21" x14ac:dyDescent="0.4">
      <c r="B64" s="546"/>
      <c r="C64" s="518"/>
      <c r="D64" s="306" t="s">
        <v>73</v>
      </c>
      <c r="E64" s="307" t="e">
        <f>E63/L63</f>
        <v>#DIV/0!</v>
      </c>
      <c r="F64" s="307" t="e">
        <f>F63/L63</f>
        <v>#DIV/0!</v>
      </c>
      <c r="G64" s="307" t="e">
        <f>G63/L63</f>
        <v>#DIV/0!</v>
      </c>
      <c r="H64" s="307" t="e">
        <f>H63/L63</f>
        <v>#DIV/0!</v>
      </c>
      <c r="I64" s="307" t="e">
        <f>I63/L63</f>
        <v>#DIV/0!</v>
      </c>
      <c r="J64" s="307" t="e">
        <f>J63/L63</f>
        <v>#DIV/0!</v>
      </c>
      <c r="K64" s="307" t="e">
        <f>K63/L63</f>
        <v>#DIV/0!</v>
      </c>
      <c r="L64" s="307" t="e">
        <f>L63/L63</f>
        <v>#DIV/0!</v>
      </c>
      <c r="M64" s="504"/>
    </row>
    <row r="65" spans="2:13" ht="21" x14ac:dyDescent="0.4">
      <c r="B65" s="546"/>
      <c r="C65" s="516"/>
      <c r="D65" s="142" t="s">
        <v>123</v>
      </c>
      <c r="E65" s="147"/>
      <c r="F65" s="147">
        <v>0</v>
      </c>
      <c r="G65" s="147">
        <v>0</v>
      </c>
      <c r="H65" s="147">
        <v>0</v>
      </c>
      <c r="I65" s="143">
        <v>0</v>
      </c>
      <c r="J65" s="147">
        <v>0</v>
      </c>
      <c r="K65" s="147">
        <v>0</v>
      </c>
      <c r="L65" s="144">
        <f>SUM(E65:K65)</f>
        <v>0</v>
      </c>
      <c r="M65" s="504"/>
    </row>
    <row r="66" spans="2:13" ht="21" x14ac:dyDescent="0.4">
      <c r="B66" s="546"/>
      <c r="C66" s="517"/>
      <c r="D66" s="145" t="s">
        <v>73</v>
      </c>
      <c r="E66" s="146" t="e">
        <f>E65/L65</f>
        <v>#DIV/0!</v>
      </c>
      <c r="F66" s="146" t="e">
        <f>F65/L65</f>
        <v>#DIV/0!</v>
      </c>
      <c r="G66" s="146" t="e">
        <f>G65/L65</f>
        <v>#DIV/0!</v>
      </c>
      <c r="H66" s="146" t="e">
        <f>H65/L65</f>
        <v>#DIV/0!</v>
      </c>
      <c r="I66" s="146" t="e">
        <f>I65/L65</f>
        <v>#DIV/0!</v>
      </c>
      <c r="J66" s="146" t="e">
        <f>J65/L65</f>
        <v>#DIV/0!</v>
      </c>
      <c r="K66" s="146" t="e">
        <f>K65/L65</f>
        <v>#DIV/0!</v>
      </c>
      <c r="L66" s="146" t="e">
        <f>L65/L65</f>
        <v>#DIV/0!</v>
      </c>
      <c r="M66" s="504"/>
    </row>
    <row r="67" spans="2:13" ht="21" x14ac:dyDescent="0.4">
      <c r="B67" s="546"/>
      <c r="C67" s="517"/>
      <c r="D67" s="306" t="s">
        <v>122</v>
      </c>
      <c r="E67" s="147"/>
      <c r="F67" s="147">
        <v>0</v>
      </c>
      <c r="G67" s="147">
        <v>0</v>
      </c>
      <c r="H67" s="147">
        <v>0</v>
      </c>
      <c r="I67" s="143">
        <v>0</v>
      </c>
      <c r="J67" s="147">
        <v>0</v>
      </c>
      <c r="K67" s="147">
        <v>0</v>
      </c>
      <c r="L67" s="148">
        <f>SUM(E67:K67)</f>
        <v>0</v>
      </c>
      <c r="M67" s="504"/>
    </row>
    <row r="68" spans="2:13" ht="21" x14ac:dyDescent="0.4">
      <c r="B68" s="546"/>
      <c r="C68" s="518"/>
      <c r="D68" s="306" t="s">
        <v>73</v>
      </c>
      <c r="E68" s="307" t="e">
        <f>E67/L67</f>
        <v>#DIV/0!</v>
      </c>
      <c r="F68" s="307" t="e">
        <f>F67/L67</f>
        <v>#DIV/0!</v>
      </c>
      <c r="G68" s="307" t="e">
        <f>G67/L67</f>
        <v>#DIV/0!</v>
      </c>
      <c r="H68" s="307" t="e">
        <f>H67/L67</f>
        <v>#DIV/0!</v>
      </c>
      <c r="I68" s="307" t="e">
        <f>I67/L67</f>
        <v>#DIV/0!</v>
      </c>
      <c r="J68" s="307" t="e">
        <f>J67/L67</f>
        <v>#DIV/0!</v>
      </c>
      <c r="K68" s="307" t="e">
        <f>K67/L67</f>
        <v>#DIV/0!</v>
      </c>
      <c r="L68" s="307" t="e">
        <f>L67/L67</f>
        <v>#DIV/0!</v>
      </c>
      <c r="M68" s="504"/>
    </row>
    <row r="69" spans="2:13" ht="21" x14ac:dyDescent="0.4">
      <c r="B69" s="535" t="s">
        <v>59</v>
      </c>
      <c r="C69" s="524"/>
      <c r="D69" s="142" t="s">
        <v>123</v>
      </c>
      <c r="E69" s="147"/>
      <c r="F69" s="147">
        <v>0</v>
      </c>
      <c r="G69" s="147">
        <v>0</v>
      </c>
      <c r="H69" s="147">
        <v>0</v>
      </c>
      <c r="I69" s="143">
        <v>0</v>
      </c>
      <c r="J69" s="147">
        <v>0</v>
      </c>
      <c r="K69" s="147">
        <v>0</v>
      </c>
      <c r="L69" s="144">
        <f>SUM(E69:K69)</f>
        <v>0</v>
      </c>
      <c r="M69" s="504"/>
    </row>
    <row r="70" spans="2:13" ht="21" x14ac:dyDescent="0.4">
      <c r="B70" s="535"/>
      <c r="C70" s="524"/>
      <c r="D70" s="145" t="s">
        <v>73</v>
      </c>
      <c r="E70" s="146" t="e">
        <f>E69/L69</f>
        <v>#DIV/0!</v>
      </c>
      <c r="F70" s="146" t="e">
        <f>F69/L69</f>
        <v>#DIV/0!</v>
      </c>
      <c r="G70" s="146" t="e">
        <f>G69/L69</f>
        <v>#DIV/0!</v>
      </c>
      <c r="H70" s="146" t="e">
        <f>H69/L69</f>
        <v>#DIV/0!</v>
      </c>
      <c r="I70" s="146" t="e">
        <f>I69/L69</f>
        <v>#DIV/0!</v>
      </c>
      <c r="J70" s="146" t="e">
        <f>J69/L69</f>
        <v>#DIV/0!</v>
      </c>
      <c r="K70" s="146" t="e">
        <f>K69/L69</f>
        <v>#DIV/0!</v>
      </c>
      <c r="L70" s="146" t="e">
        <f>L69/L69</f>
        <v>#DIV/0!</v>
      </c>
      <c r="M70" s="504"/>
    </row>
    <row r="71" spans="2:13" ht="21" x14ac:dyDescent="0.4">
      <c r="B71" s="535"/>
      <c r="C71" s="524"/>
      <c r="D71" s="306" t="s">
        <v>122</v>
      </c>
      <c r="E71" s="147"/>
      <c r="F71" s="147">
        <v>0</v>
      </c>
      <c r="G71" s="147">
        <v>0</v>
      </c>
      <c r="H71" s="147">
        <v>0</v>
      </c>
      <c r="I71" s="143">
        <v>0</v>
      </c>
      <c r="J71" s="147">
        <v>0</v>
      </c>
      <c r="K71" s="147">
        <v>0</v>
      </c>
      <c r="L71" s="148">
        <f>SUM(E71:K71)</f>
        <v>0</v>
      </c>
      <c r="M71" s="504"/>
    </row>
    <row r="72" spans="2:13" ht="21" x14ac:dyDescent="0.4">
      <c r="B72" s="535"/>
      <c r="C72" s="524"/>
      <c r="D72" s="306" t="s">
        <v>73</v>
      </c>
      <c r="E72" s="307" t="e">
        <f>E71/L71</f>
        <v>#DIV/0!</v>
      </c>
      <c r="F72" s="307" t="e">
        <f>F71/L71</f>
        <v>#DIV/0!</v>
      </c>
      <c r="G72" s="307" t="e">
        <f>G71/L71</f>
        <v>#DIV/0!</v>
      </c>
      <c r="H72" s="307" t="e">
        <f>H71/L71</f>
        <v>#DIV/0!</v>
      </c>
      <c r="I72" s="307" t="e">
        <f>I71/L71</f>
        <v>#DIV/0!</v>
      </c>
      <c r="J72" s="307" t="e">
        <f>J71/L71</f>
        <v>#DIV/0!</v>
      </c>
      <c r="K72" s="307" t="e">
        <f>K71/L71</f>
        <v>#DIV/0!</v>
      </c>
      <c r="L72" s="307" t="e">
        <f>L71/L71</f>
        <v>#DIV/0!</v>
      </c>
      <c r="M72" s="504"/>
    </row>
    <row r="73" spans="2:13" ht="21" x14ac:dyDescent="0.4">
      <c r="B73" s="535"/>
      <c r="C73" s="503"/>
      <c r="D73" s="142" t="s">
        <v>123</v>
      </c>
      <c r="E73" s="147"/>
      <c r="F73" s="147">
        <v>0</v>
      </c>
      <c r="G73" s="147">
        <v>0</v>
      </c>
      <c r="H73" s="147">
        <v>0</v>
      </c>
      <c r="I73" s="143">
        <v>0</v>
      </c>
      <c r="J73" s="147">
        <v>0</v>
      </c>
      <c r="K73" s="147">
        <v>0</v>
      </c>
      <c r="L73" s="144">
        <f>SUM(E73:K73)</f>
        <v>0</v>
      </c>
      <c r="M73" s="504"/>
    </row>
    <row r="74" spans="2:13" ht="21" x14ac:dyDescent="0.4">
      <c r="B74" s="535"/>
      <c r="C74" s="503"/>
      <c r="D74" s="145" t="s">
        <v>73</v>
      </c>
      <c r="E74" s="146" t="e">
        <f>E73/L73</f>
        <v>#DIV/0!</v>
      </c>
      <c r="F74" s="146" t="e">
        <f>F73/L73</f>
        <v>#DIV/0!</v>
      </c>
      <c r="G74" s="146" t="e">
        <f>G73/L73</f>
        <v>#DIV/0!</v>
      </c>
      <c r="H74" s="146" t="e">
        <f>H73/L73</f>
        <v>#DIV/0!</v>
      </c>
      <c r="I74" s="146" t="e">
        <f>I73/L73</f>
        <v>#DIV/0!</v>
      </c>
      <c r="J74" s="146" t="e">
        <f>J73/L73</f>
        <v>#DIV/0!</v>
      </c>
      <c r="K74" s="146" t="e">
        <f>K73/L73</f>
        <v>#DIV/0!</v>
      </c>
      <c r="L74" s="146" t="e">
        <v>#DIV/0!</v>
      </c>
      <c r="M74" s="504"/>
    </row>
    <row r="75" spans="2:13" ht="21" x14ac:dyDescent="0.4">
      <c r="B75" s="535"/>
      <c r="C75" s="503"/>
      <c r="D75" s="306" t="s">
        <v>122</v>
      </c>
      <c r="E75" s="147"/>
      <c r="F75" s="147">
        <v>0</v>
      </c>
      <c r="G75" s="147">
        <v>0</v>
      </c>
      <c r="H75" s="147">
        <v>0</v>
      </c>
      <c r="I75" s="143">
        <v>0</v>
      </c>
      <c r="J75" s="147">
        <v>0</v>
      </c>
      <c r="K75" s="147">
        <v>0</v>
      </c>
      <c r="L75" s="148">
        <f>SUM(E75:K75)</f>
        <v>0</v>
      </c>
      <c r="M75" s="504"/>
    </row>
    <row r="76" spans="2:13" ht="21" x14ac:dyDescent="0.4">
      <c r="B76" s="535"/>
      <c r="C76" s="503"/>
      <c r="D76" s="306" t="s">
        <v>73</v>
      </c>
      <c r="E76" s="307" t="e">
        <f>E75/L75</f>
        <v>#DIV/0!</v>
      </c>
      <c r="F76" s="307" t="e">
        <f>F75/L75</f>
        <v>#DIV/0!</v>
      </c>
      <c r="G76" s="307" t="e">
        <f>G75/L75</f>
        <v>#DIV/0!</v>
      </c>
      <c r="H76" s="307" t="e">
        <f>H75/L75</f>
        <v>#DIV/0!</v>
      </c>
      <c r="I76" s="307" t="e">
        <f>I75/L75</f>
        <v>#DIV/0!</v>
      </c>
      <c r="J76" s="307" t="e">
        <f>J75/L75</f>
        <v>#DIV/0!</v>
      </c>
      <c r="K76" s="307" t="e">
        <f>K75/L75</f>
        <v>#DIV/0!</v>
      </c>
      <c r="L76" s="307" t="e">
        <v>#DIV/0!</v>
      </c>
      <c r="M76" s="504"/>
    </row>
    <row r="77" spans="2:13" ht="21" x14ac:dyDescent="0.4">
      <c r="B77" s="535" t="s">
        <v>322</v>
      </c>
      <c r="C77" s="524"/>
      <c r="D77" s="142" t="s">
        <v>123</v>
      </c>
      <c r="E77" s="147"/>
      <c r="F77" s="147">
        <v>0</v>
      </c>
      <c r="G77" s="147">
        <v>0</v>
      </c>
      <c r="H77" s="147">
        <v>0</v>
      </c>
      <c r="I77" s="143">
        <v>0</v>
      </c>
      <c r="J77" s="147">
        <v>0</v>
      </c>
      <c r="K77" s="147">
        <v>0</v>
      </c>
      <c r="L77" s="144">
        <f>SUM(E77:K77)</f>
        <v>0</v>
      </c>
      <c r="M77" s="504"/>
    </row>
    <row r="78" spans="2:13" ht="21" x14ac:dyDescent="0.4">
      <c r="B78" s="535"/>
      <c r="C78" s="524"/>
      <c r="D78" s="145" t="s">
        <v>73</v>
      </c>
      <c r="E78" s="146" t="e">
        <f>E77/L77</f>
        <v>#DIV/0!</v>
      </c>
      <c r="F78" s="146" t="e">
        <f>F77/L77</f>
        <v>#DIV/0!</v>
      </c>
      <c r="G78" s="146" t="e">
        <f>G77/L77</f>
        <v>#DIV/0!</v>
      </c>
      <c r="H78" s="146" t="e">
        <f>H77/L77</f>
        <v>#DIV/0!</v>
      </c>
      <c r="I78" s="146" t="e">
        <f>I77/L77</f>
        <v>#DIV/0!</v>
      </c>
      <c r="J78" s="146" t="e">
        <f>J77/L77</f>
        <v>#DIV/0!</v>
      </c>
      <c r="K78" s="146" t="e">
        <f>K77/L77</f>
        <v>#DIV/0!</v>
      </c>
      <c r="L78" s="146" t="e">
        <f>L77/L77</f>
        <v>#DIV/0!</v>
      </c>
      <c r="M78" s="504"/>
    </row>
    <row r="79" spans="2:13" ht="21" x14ac:dyDescent="0.4">
      <c r="B79" s="535"/>
      <c r="C79" s="524"/>
      <c r="D79" s="306" t="s">
        <v>122</v>
      </c>
      <c r="E79" s="147"/>
      <c r="F79" s="147">
        <v>0</v>
      </c>
      <c r="G79" s="147">
        <v>0</v>
      </c>
      <c r="H79" s="147">
        <v>0</v>
      </c>
      <c r="I79" s="143">
        <v>0</v>
      </c>
      <c r="J79" s="147">
        <v>0</v>
      </c>
      <c r="K79" s="147">
        <v>0</v>
      </c>
      <c r="L79" s="148">
        <f>SUM(E79:K79)</f>
        <v>0</v>
      </c>
      <c r="M79" s="504"/>
    </row>
    <row r="80" spans="2:13" ht="21" x14ac:dyDescent="0.4">
      <c r="B80" s="535"/>
      <c r="C80" s="524"/>
      <c r="D80" s="306" t="s">
        <v>73</v>
      </c>
      <c r="E80" s="307" t="e">
        <f>E79/L79</f>
        <v>#DIV/0!</v>
      </c>
      <c r="F80" s="307" t="e">
        <f>F79/L79</f>
        <v>#DIV/0!</v>
      </c>
      <c r="G80" s="307" t="e">
        <f>G79/L79</f>
        <v>#DIV/0!</v>
      </c>
      <c r="H80" s="307" t="e">
        <f>H79/L79</f>
        <v>#DIV/0!</v>
      </c>
      <c r="I80" s="307" t="e">
        <f>I79/L79</f>
        <v>#DIV/0!</v>
      </c>
      <c r="J80" s="307" t="e">
        <f>J79/L79</f>
        <v>#DIV/0!</v>
      </c>
      <c r="K80" s="307" t="e">
        <f>K79/L79</f>
        <v>#DIV/0!</v>
      </c>
      <c r="L80" s="307" t="e">
        <f>L79/L79</f>
        <v>#DIV/0!</v>
      </c>
      <c r="M80" s="504"/>
    </row>
    <row r="81" spans="2:13" ht="21" x14ac:dyDescent="0.4">
      <c r="B81" s="535"/>
      <c r="C81" s="503"/>
      <c r="D81" s="142" t="s">
        <v>123</v>
      </c>
      <c r="E81" s="147"/>
      <c r="F81" s="147">
        <v>0</v>
      </c>
      <c r="G81" s="147">
        <v>0</v>
      </c>
      <c r="H81" s="147">
        <v>0</v>
      </c>
      <c r="I81" s="143">
        <v>0</v>
      </c>
      <c r="J81" s="147">
        <v>0</v>
      </c>
      <c r="K81" s="147">
        <v>0</v>
      </c>
      <c r="L81" s="144">
        <f>SUM(E81:K81)</f>
        <v>0</v>
      </c>
      <c r="M81" s="504"/>
    </row>
    <row r="82" spans="2:13" ht="21" x14ac:dyDescent="0.4">
      <c r="B82" s="535"/>
      <c r="C82" s="503"/>
      <c r="D82" s="145" t="s">
        <v>73</v>
      </c>
      <c r="E82" s="146" t="e">
        <f>E81/L81</f>
        <v>#DIV/0!</v>
      </c>
      <c r="F82" s="146" t="e">
        <f>F81/L81</f>
        <v>#DIV/0!</v>
      </c>
      <c r="G82" s="146" t="e">
        <f>G81/L81</f>
        <v>#DIV/0!</v>
      </c>
      <c r="H82" s="146" t="e">
        <f>H81/L81</f>
        <v>#DIV/0!</v>
      </c>
      <c r="I82" s="146" t="e">
        <f>I81/L81</f>
        <v>#DIV/0!</v>
      </c>
      <c r="J82" s="146" t="e">
        <f>J81/L81</f>
        <v>#DIV/0!</v>
      </c>
      <c r="K82" s="146" t="e">
        <f>K81/L81</f>
        <v>#DIV/0!</v>
      </c>
      <c r="L82" s="146" t="e">
        <f>L81/L81</f>
        <v>#DIV/0!</v>
      </c>
      <c r="M82" s="504"/>
    </row>
    <row r="83" spans="2:13" ht="21" x14ac:dyDescent="0.4">
      <c r="B83" s="535"/>
      <c r="C83" s="503"/>
      <c r="D83" s="306" t="s">
        <v>122</v>
      </c>
      <c r="E83" s="147"/>
      <c r="F83" s="147">
        <v>0</v>
      </c>
      <c r="G83" s="147">
        <v>0</v>
      </c>
      <c r="H83" s="147">
        <v>0</v>
      </c>
      <c r="I83" s="143">
        <v>0</v>
      </c>
      <c r="J83" s="147">
        <v>0</v>
      </c>
      <c r="K83" s="147">
        <v>0</v>
      </c>
      <c r="L83" s="148">
        <f>SUM(E83:K83)</f>
        <v>0</v>
      </c>
      <c r="M83" s="504"/>
    </row>
    <row r="84" spans="2:13" ht="21" x14ac:dyDescent="0.4">
      <c r="B84" s="535"/>
      <c r="C84" s="526"/>
      <c r="D84" s="308" t="s">
        <v>73</v>
      </c>
      <c r="E84" s="307" t="e">
        <f>E83/L83</f>
        <v>#DIV/0!</v>
      </c>
      <c r="F84" s="307" t="e">
        <f>F83/L83</f>
        <v>#DIV/0!</v>
      </c>
      <c r="G84" s="307" t="e">
        <f>G83/L83</f>
        <v>#DIV/0!</v>
      </c>
      <c r="H84" s="307" t="e">
        <f>H83/L83</f>
        <v>#DIV/0!</v>
      </c>
      <c r="I84" s="307" t="e">
        <f>I83/L83</f>
        <v>#DIV/0!</v>
      </c>
      <c r="J84" s="307" t="e">
        <f>J83/L83</f>
        <v>#DIV/0!</v>
      </c>
      <c r="K84" s="307" t="e">
        <f>K83/L83</f>
        <v>#DIV/0!</v>
      </c>
      <c r="L84" s="307" t="e">
        <f>L83/L83</f>
        <v>#DIV/0!</v>
      </c>
      <c r="M84" s="504"/>
    </row>
    <row r="85" spans="2:13" ht="21" x14ac:dyDescent="0.4">
      <c r="B85" s="535" t="s">
        <v>323</v>
      </c>
      <c r="C85" s="524"/>
      <c r="D85" s="142" t="s">
        <v>123</v>
      </c>
      <c r="E85" s="147"/>
      <c r="F85" s="147">
        <v>0</v>
      </c>
      <c r="G85" s="147">
        <v>0</v>
      </c>
      <c r="H85" s="147">
        <v>0</v>
      </c>
      <c r="I85" s="143">
        <v>0</v>
      </c>
      <c r="J85" s="147">
        <v>0</v>
      </c>
      <c r="K85" s="147">
        <v>0</v>
      </c>
      <c r="L85" s="144">
        <f>SUM(E85:K85)</f>
        <v>0</v>
      </c>
      <c r="M85" s="504"/>
    </row>
    <row r="86" spans="2:13" ht="21" x14ac:dyDescent="0.4">
      <c r="B86" s="535"/>
      <c r="C86" s="524"/>
      <c r="D86" s="145" t="s">
        <v>73</v>
      </c>
      <c r="E86" s="146" t="e">
        <f>E85/L85</f>
        <v>#DIV/0!</v>
      </c>
      <c r="F86" s="146" t="e">
        <f>F85/L85</f>
        <v>#DIV/0!</v>
      </c>
      <c r="G86" s="146" t="e">
        <f>G85/L85</f>
        <v>#DIV/0!</v>
      </c>
      <c r="H86" s="146" t="e">
        <f>H85/L85</f>
        <v>#DIV/0!</v>
      </c>
      <c r="I86" s="146" t="e">
        <f>I85/L85</f>
        <v>#DIV/0!</v>
      </c>
      <c r="J86" s="146" t="e">
        <f>J85/L85</f>
        <v>#DIV/0!</v>
      </c>
      <c r="K86" s="146" t="e">
        <f>K85/L85</f>
        <v>#DIV/0!</v>
      </c>
      <c r="L86" s="146" t="e">
        <f>L85/L85</f>
        <v>#DIV/0!</v>
      </c>
      <c r="M86" s="504"/>
    </row>
    <row r="87" spans="2:13" ht="21" x14ac:dyDescent="0.4">
      <c r="B87" s="535"/>
      <c r="C87" s="524"/>
      <c r="D87" s="306" t="s">
        <v>122</v>
      </c>
      <c r="E87" s="147"/>
      <c r="F87" s="147">
        <v>0</v>
      </c>
      <c r="G87" s="147">
        <v>0</v>
      </c>
      <c r="H87" s="147">
        <v>0</v>
      </c>
      <c r="I87" s="143">
        <v>0</v>
      </c>
      <c r="J87" s="147">
        <v>0</v>
      </c>
      <c r="K87" s="147">
        <v>0</v>
      </c>
      <c r="L87" s="148">
        <f>SUM(E87:K87)</f>
        <v>0</v>
      </c>
      <c r="M87" s="504"/>
    </row>
    <row r="88" spans="2:13" ht="21" x14ac:dyDescent="0.4">
      <c r="B88" s="535"/>
      <c r="C88" s="524"/>
      <c r="D88" s="306" t="s">
        <v>73</v>
      </c>
      <c r="E88" s="307" t="e">
        <f>E87/L87</f>
        <v>#DIV/0!</v>
      </c>
      <c r="F88" s="307" t="e">
        <f>F87/L87</f>
        <v>#DIV/0!</v>
      </c>
      <c r="G88" s="307" t="e">
        <f>G87/L87</f>
        <v>#DIV/0!</v>
      </c>
      <c r="H88" s="307" t="e">
        <f>H87/L87</f>
        <v>#DIV/0!</v>
      </c>
      <c r="I88" s="307" t="e">
        <f>I87/L87</f>
        <v>#DIV/0!</v>
      </c>
      <c r="J88" s="307" t="e">
        <f>J87/L87</f>
        <v>#DIV/0!</v>
      </c>
      <c r="K88" s="307" t="e">
        <f>K87/L87</f>
        <v>#DIV/0!</v>
      </c>
      <c r="L88" s="307" t="e">
        <f>L87/L87</f>
        <v>#DIV/0!</v>
      </c>
      <c r="M88" s="504"/>
    </row>
    <row r="89" spans="2:13" ht="21" x14ac:dyDescent="0.4">
      <c r="B89" s="535"/>
      <c r="C89" s="503"/>
      <c r="D89" s="142" t="s">
        <v>123</v>
      </c>
      <c r="E89" s="147"/>
      <c r="F89" s="147">
        <v>0</v>
      </c>
      <c r="G89" s="147">
        <v>0</v>
      </c>
      <c r="H89" s="147">
        <v>0</v>
      </c>
      <c r="I89" s="143">
        <v>0</v>
      </c>
      <c r="J89" s="147">
        <v>0</v>
      </c>
      <c r="K89" s="147">
        <v>0</v>
      </c>
      <c r="L89" s="144">
        <f>SUM(E89:K89)</f>
        <v>0</v>
      </c>
      <c r="M89" s="504"/>
    </row>
    <row r="90" spans="2:13" ht="21" x14ac:dyDescent="0.4">
      <c r="B90" s="535"/>
      <c r="C90" s="503"/>
      <c r="D90" s="145" t="s">
        <v>73</v>
      </c>
      <c r="E90" s="146" t="e">
        <f>E89/L89</f>
        <v>#DIV/0!</v>
      </c>
      <c r="F90" s="146" t="e">
        <f>F89/L89</f>
        <v>#DIV/0!</v>
      </c>
      <c r="G90" s="146" t="e">
        <f>G89/L89</f>
        <v>#DIV/0!</v>
      </c>
      <c r="H90" s="146" t="e">
        <f>H89/L89</f>
        <v>#DIV/0!</v>
      </c>
      <c r="I90" s="146" t="e">
        <f>I89/L89</f>
        <v>#DIV/0!</v>
      </c>
      <c r="J90" s="146" t="e">
        <f>J89/L89</f>
        <v>#DIV/0!</v>
      </c>
      <c r="K90" s="146" t="e">
        <f>K89/L89</f>
        <v>#DIV/0!</v>
      </c>
      <c r="L90" s="146" t="e">
        <f>L89/L89</f>
        <v>#DIV/0!</v>
      </c>
      <c r="M90" s="504"/>
    </row>
    <row r="91" spans="2:13" ht="21" x14ac:dyDescent="0.4">
      <c r="B91" s="535"/>
      <c r="C91" s="503"/>
      <c r="D91" s="306" t="s">
        <v>122</v>
      </c>
      <c r="E91" s="147"/>
      <c r="F91" s="147">
        <v>0</v>
      </c>
      <c r="G91" s="147">
        <v>0</v>
      </c>
      <c r="H91" s="147">
        <v>0</v>
      </c>
      <c r="I91" s="143">
        <v>0</v>
      </c>
      <c r="J91" s="147">
        <v>0</v>
      </c>
      <c r="K91" s="147">
        <v>0</v>
      </c>
      <c r="L91" s="148">
        <f>SUM(E91:K91)</f>
        <v>0</v>
      </c>
      <c r="M91" s="504"/>
    </row>
    <row r="92" spans="2:13" ht="21" x14ac:dyDescent="0.4">
      <c r="B92" s="535"/>
      <c r="C92" s="526"/>
      <c r="D92" s="308" t="s">
        <v>73</v>
      </c>
      <c r="E92" s="307" t="e">
        <f>E91/L91</f>
        <v>#DIV/0!</v>
      </c>
      <c r="F92" s="307" t="e">
        <f>F91/L91</f>
        <v>#DIV/0!</v>
      </c>
      <c r="G92" s="307" t="e">
        <f>G91/L91</f>
        <v>#DIV/0!</v>
      </c>
      <c r="H92" s="307" t="e">
        <f>H91/L91</f>
        <v>#DIV/0!</v>
      </c>
      <c r="I92" s="307" t="e">
        <f>I91/L91</f>
        <v>#DIV/0!</v>
      </c>
      <c r="J92" s="307" t="e">
        <f>J91/L91</f>
        <v>#DIV/0!</v>
      </c>
      <c r="K92" s="307" t="e">
        <f>K91/L91</f>
        <v>#DIV/0!</v>
      </c>
      <c r="L92" s="307" t="e">
        <f>L91/L91</f>
        <v>#DIV/0!</v>
      </c>
      <c r="M92" s="504"/>
    </row>
    <row r="93" spans="2:13" ht="21" x14ac:dyDescent="0.4">
      <c r="B93" s="535" t="s">
        <v>324</v>
      </c>
      <c r="C93" s="524"/>
      <c r="D93" s="142" t="s">
        <v>123</v>
      </c>
      <c r="E93" s="147"/>
      <c r="F93" s="147">
        <v>0</v>
      </c>
      <c r="G93" s="147">
        <v>0</v>
      </c>
      <c r="H93" s="147">
        <v>0</v>
      </c>
      <c r="I93" s="143">
        <v>0</v>
      </c>
      <c r="J93" s="147">
        <v>0</v>
      </c>
      <c r="K93" s="147">
        <v>0</v>
      </c>
      <c r="L93" s="144">
        <f>SUM(E93:K93)</f>
        <v>0</v>
      </c>
      <c r="M93" s="504"/>
    </row>
    <row r="94" spans="2:13" ht="21" x14ac:dyDescent="0.4">
      <c r="B94" s="535"/>
      <c r="C94" s="524"/>
      <c r="D94" s="145" t="s">
        <v>73</v>
      </c>
      <c r="E94" s="146" t="e">
        <f>E93/L93</f>
        <v>#DIV/0!</v>
      </c>
      <c r="F94" s="146" t="e">
        <f>F93/L93</f>
        <v>#DIV/0!</v>
      </c>
      <c r="G94" s="146" t="e">
        <f>G93/L93</f>
        <v>#DIV/0!</v>
      </c>
      <c r="H94" s="146" t="e">
        <f>H93/L93</f>
        <v>#DIV/0!</v>
      </c>
      <c r="I94" s="146" t="e">
        <f>I93/L93</f>
        <v>#DIV/0!</v>
      </c>
      <c r="J94" s="146" t="e">
        <f>J93/L93</f>
        <v>#DIV/0!</v>
      </c>
      <c r="K94" s="146" t="e">
        <f>K93/L93</f>
        <v>#DIV/0!</v>
      </c>
      <c r="L94" s="146" t="e">
        <f>L93/L93</f>
        <v>#DIV/0!</v>
      </c>
      <c r="M94" s="504"/>
    </row>
    <row r="95" spans="2:13" ht="21" x14ac:dyDescent="0.4">
      <c r="B95" s="535"/>
      <c r="C95" s="524"/>
      <c r="D95" s="306" t="s">
        <v>122</v>
      </c>
      <c r="E95" s="147"/>
      <c r="F95" s="147">
        <v>0</v>
      </c>
      <c r="G95" s="147">
        <v>0</v>
      </c>
      <c r="H95" s="147">
        <v>0</v>
      </c>
      <c r="I95" s="143">
        <v>0</v>
      </c>
      <c r="J95" s="147">
        <v>0</v>
      </c>
      <c r="K95" s="147">
        <v>0</v>
      </c>
      <c r="L95" s="148">
        <f>SUM(E95:K95)</f>
        <v>0</v>
      </c>
      <c r="M95" s="504"/>
    </row>
    <row r="96" spans="2:13" ht="21" x14ac:dyDescent="0.4">
      <c r="B96" s="535"/>
      <c r="C96" s="524"/>
      <c r="D96" s="306" t="s">
        <v>73</v>
      </c>
      <c r="E96" s="307" t="e">
        <f>E95/L95</f>
        <v>#DIV/0!</v>
      </c>
      <c r="F96" s="307" t="e">
        <f>F95/L95</f>
        <v>#DIV/0!</v>
      </c>
      <c r="G96" s="307" t="e">
        <f>G95/L95</f>
        <v>#DIV/0!</v>
      </c>
      <c r="H96" s="307" t="e">
        <f>H95/L95</f>
        <v>#DIV/0!</v>
      </c>
      <c r="I96" s="307" t="e">
        <f>I95/L95</f>
        <v>#DIV/0!</v>
      </c>
      <c r="J96" s="307" t="e">
        <f>J95/L95</f>
        <v>#DIV/0!</v>
      </c>
      <c r="K96" s="307" t="e">
        <f>K95/L95</f>
        <v>#DIV/0!</v>
      </c>
      <c r="L96" s="307" t="e">
        <f>L95/L95</f>
        <v>#DIV/0!</v>
      </c>
      <c r="M96" s="504"/>
    </row>
    <row r="97" spans="2:13" ht="21" x14ac:dyDescent="0.4">
      <c r="B97" s="535"/>
      <c r="C97" s="503"/>
      <c r="D97" s="142" t="s">
        <v>123</v>
      </c>
      <c r="E97" s="147"/>
      <c r="F97" s="147">
        <v>0</v>
      </c>
      <c r="G97" s="147">
        <v>0</v>
      </c>
      <c r="H97" s="147">
        <v>0</v>
      </c>
      <c r="I97" s="143">
        <v>0</v>
      </c>
      <c r="J97" s="147">
        <v>0</v>
      </c>
      <c r="K97" s="147">
        <v>0</v>
      </c>
      <c r="L97" s="144">
        <f>SUM(E97:K97)</f>
        <v>0</v>
      </c>
      <c r="M97" s="504"/>
    </row>
    <row r="98" spans="2:13" ht="21" x14ac:dyDescent="0.4">
      <c r="B98" s="535"/>
      <c r="C98" s="503"/>
      <c r="D98" s="145" t="s">
        <v>73</v>
      </c>
      <c r="E98" s="146" t="e">
        <f>E97/L97</f>
        <v>#DIV/0!</v>
      </c>
      <c r="F98" s="146" t="e">
        <f>F97/L97</f>
        <v>#DIV/0!</v>
      </c>
      <c r="G98" s="146" t="e">
        <f>G97/L97</f>
        <v>#DIV/0!</v>
      </c>
      <c r="H98" s="146" t="e">
        <f>H97/L97</f>
        <v>#DIV/0!</v>
      </c>
      <c r="I98" s="146" t="e">
        <f>I97/L97</f>
        <v>#DIV/0!</v>
      </c>
      <c r="J98" s="146" t="e">
        <f>J97/L97</f>
        <v>#DIV/0!</v>
      </c>
      <c r="K98" s="146" t="e">
        <f>K97/L97</f>
        <v>#DIV/0!</v>
      </c>
      <c r="L98" s="146" t="e">
        <f>L97/L97</f>
        <v>#DIV/0!</v>
      </c>
      <c r="M98" s="504"/>
    </row>
    <row r="99" spans="2:13" ht="21" x14ac:dyDescent="0.4">
      <c r="B99" s="535"/>
      <c r="C99" s="503"/>
      <c r="D99" s="306" t="s">
        <v>122</v>
      </c>
      <c r="E99" s="147"/>
      <c r="F99" s="147">
        <v>0</v>
      </c>
      <c r="G99" s="147">
        <v>0</v>
      </c>
      <c r="H99" s="147">
        <v>0</v>
      </c>
      <c r="I99" s="143">
        <v>0</v>
      </c>
      <c r="J99" s="147">
        <v>0</v>
      </c>
      <c r="K99" s="147">
        <v>0</v>
      </c>
      <c r="L99" s="148">
        <f>SUM(E99:K99)</f>
        <v>0</v>
      </c>
      <c r="M99" s="504"/>
    </row>
    <row r="100" spans="2:13" ht="21" x14ac:dyDescent="0.4">
      <c r="B100" s="535"/>
      <c r="C100" s="526"/>
      <c r="D100" s="308" t="s">
        <v>73</v>
      </c>
      <c r="E100" s="307" t="e">
        <f>E99/L99</f>
        <v>#DIV/0!</v>
      </c>
      <c r="F100" s="307" t="e">
        <f>F99/L99</f>
        <v>#DIV/0!</v>
      </c>
      <c r="G100" s="307" t="e">
        <f>G99/L99</f>
        <v>#DIV/0!</v>
      </c>
      <c r="H100" s="307" t="e">
        <f>H99/L99</f>
        <v>#DIV/0!</v>
      </c>
      <c r="I100" s="307" t="e">
        <f>I99/L99</f>
        <v>#DIV/0!</v>
      </c>
      <c r="J100" s="307" t="e">
        <f>J99/L99</f>
        <v>#DIV/0!</v>
      </c>
      <c r="K100" s="307" t="e">
        <f>K99/L99</f>
        <v>#DIV/0!</v>
      </c>
      <c r="L100" s="307" t="e">
        <f>L99/L99</f>
        <v>#DIV/0!</v>
      </c>
      <c r="M100" s="504"/>
    </row>
    <row r="101" spans="2:13" ht="21" x14ac:dyDescent="0.4">
      <c r="B101" s="535" t="s">
        <v>321</v>
      </c>
      <c r="C101" s="524"/>
      <c r="D101" s="142" t="s">
        <v>123</v>
      </c>
      <c r="E101" s="147"/>
      <c r="F101" s="147">
        <v>0</v>
      </c>
      <c r="G101" s="147">
        <v>0</v>
      </c>
      <c r="H101" s="147">
        <v>0</v>
      </c>
      <c r="I101" s="143">
        <v>0</v>
      </c>
      <c r="J101" s="147">
        <v>0</v>
      </c>
      <c r="K101" s="147">
        <v>0</v>
      </c>
      <c r="L101" s="144">
        <f>SUM(E101:K101)</f>
        <v>0</v>
      </c>
      <c r="M101" s="504"/>
    </row>
    <row r="102" spans="2:13" ht="21" x14ac:dyDescent="0.4">
      <c r="B102" s="535"/>
      <c r="C102" s="524"/>
      <c r="D102" s="145" t="s">
        <v>73</v>
      </c>
      <c r="E102" s="146" t="e">
        <f>E101/L101</f>
        <v>#DIV/0!</v>
      </c>
      <c r="F102" s="146" t="e">
        <f>F101/L101</f>
        <v>#DIV/0!</v>
      </c>
      <c r="G102" s="146" t="e">
        <f>G101/L101</f>
        <v>#DIV/0!</v>
      </c>
      <c r="H102" s="146" t="e">
        <f>H101/L101</f>
        <v>#DIV/0!</v>
      </c>
      <c r="I102" s="146" t="e">
        <f>I101/L101</f>
        <v>#DIV/0!</v>
      </c>
      <c r="J102" s="146" t="e">
        <f>J101/L101</f>
        <v>#DIV/0!</v>
      </c>
      <c r="K102" s="146" t="e">
        <f>K101/L101</f>
        <v>#DIV/0!</v>
      </c>
      <c r="L102" s="146" t="e">
        <f>L101/L101</f>
        <v>#DIV/0!</v>
      </c>
      <c r="M102" s="504"/>
    </row>
    <row r="103" spans="2:13" ht="21" x14ac:dyDescent="0.4">
      <c r="B103" s="535"/>
      <c r="C103" s="524"/>
      <c r="D103" s="306" t="s">
        <v>122</v>
      </c>
      <c r="E103" s="147"/>
      <c r="F103" s="147">
        <v>0</v>
      </c>
      <c r="G103" s="147">
        <v>0</v>
      </c>
      <c r="H103" s="147">
        <v>0</v>
      </c>
      <c r="I103" s="143">
        <v>0</v>
      </c>
      <c r="J103" s="147">
        <v>0</v>
      </c>
      <c r="K103" s="147">
        <v>0</v>
      </c>
      <c r="L103" s="148">
        <f>SUM(E103:K103)</f>
        <v>0</v>
      </c>
      <c r="M103" s="504"/>
    </row>
    <row r="104" spans="2:13" ht="21" x14ac:dyDescent="0.4">
      <c r="B104" s="535"/>
      <c r="C104" s="524"/>
      <c r="D104" s="306" t="s">
        <v>73</v>
      </c>
      <c r="E104" s="307" t="e">
        <f>E103/L103</f>
        <v>#DIV/0!</v>
      </c>
      <c r="F104" s="307" t="e">
        <f>F103/L103</f>
        <v>#DIV/0!</v>
      </c>
      <c r="G104" s="307" t="e">
        <f>G103/L103</f>
        <v>#DIV/0!</v>
      </c>
      <c r="H104" s="307" t="e">
        <f>H103/L103</f>
        <v>#DIV/0!</v>
      </c>
      <c r="I104" s="307" t="e">
        <f>I103/L103</f>
        <v>#DIV/0!</v>
      </c>
      <c r="J104" s="307" t="e">
        <f>J103/L103</f>
        <v>#DIV/0!</v>
      </c>
      <c r="K104" s="307" t="e">
        <f>K103/L103</f>
        <v>#DIV/0!</v>
      </c>
      <c r="L104" s="307" t="e">
        <f>L103/L103</f>
        <v>#DIV/0!</v>
      </c>
      <c r="M104" s="504"/>
    </row>
    <row r="105" spans="2:13" ht="21" x14ac:dyDescent="0.4">
      <c r="B105" s="535"/>
      <c r="C105" s="524"/>
      <c r="D105" s="142" t="s">
        <v>123</v>
      </c>
      <c r="E105" s="147"/>
      <c r="F105" s="147">
        <v>0</v>
      </c>
      <c r="G105" s="147">
        <v>0</v>
      </c>
      <c r="H105" s="147">
        <v>0</v>
      </c>
      <c r="I105" s="143">
        <v>0</v>
      </c>
      <c r="J105" s="147">
        <v>0</v>
      </c>
      <c r="K105" s="147">
        <v>0</v>
      </c>
      <c r="L105" s="144">
        <f>SUM(E105:K105)</f>
        <v>0</v>
      </c>
      <c r="M105" s="504"/>
    </row>
    <row r="106" spans="2:13" ht="21" x14ac:dyDescent="0.4">
      <c r="B106" s="535"/>
      <c r="C106" s="524"/>
      <c r="D106" s="145" t="s">
        <v>73</v>
      </c>
      <c r="E106" s="146" t="e">
        <f>E105/L105</f>
        <v>#DIV/0!</v>
      </c>
      <c r="F106" s="146" t="e">
        <f>F105/L105</f>
        <v>#DIV/0!</v>
      </c>
      <c r="G106" s="146" t="e">
        <f>G105/L105</f>
        <v>#DIV/0!</v>
      </c>
      <c r="H106" s="146" t="e">
        <f>H105/L105</f>
        <v>#DIV/0!</v>
      </c>
      <c r="I106" s="146" t="e">
        <f>I105/L105</f>
        <v>#DIV/0!</v>
      </c>
      <c r="J106" s="146" t="e">
        <f>J105/L105</f>
        <v>#DIV/0!</v>
      </c>
      <c r="K106" s="146" t="e">
        <f>K105/L105</f>
        <v>#DIV/0!</v>
      </c>
      <c r="L106" s="146" t="e">
        <f>L105/L105</f>
        <v>#DIV/0!</v>
      </c>
      <c r="M106" s="504"/>
    </row>
    <row r="107" spans="2:13" ht="21" x14ac:dyDescent="0.4">
      <c r="B107" s="535"/>
      <c r="C107" s="524"/>
      <c r="D107" s="306" t="s">
        <v>122</v>
      </c>
      <c r="E107" s="147">
        <v>0</v>
      </c>
      <c r="F107" s="147">
        <v>0</v>
      </c>
      <c r="G107" s="147">
        <v>0</v>
      </c>
      <c r="H107" s="147">
        <v>0</v>
      </c>
      <c r="I107" s="143">
        <v>0</v>
      </c>
      <c r="J107" s="147">
        <v>0</v>
      </c>
      <c r="K107" s="147">
        <v>0</v>
      </c>
      <c r="L107" s="148">
        <f>SUM(E107:K107)</f>
        <v>0</v>
      </c>
      <c r="M107" s="504"/>
    </row>
    <row r="108" spans="2:13" ht="21" x14ac:dyDescent="0.4">
      <c r="B108" s="535"/>
      <c r="C108" s="542"/>
      <c r="D108" s="308" t="s">
        <v>73</v>
      </c>
      <c r="E108" s="307" t="e">
        <f>E107/L107</f>
        <v>#DIV/0!</v>
      </c>
      <c r="F108" s="307" t="e">
        <f>F107/L107</f>
        <v>#DIV/0!</v>
      </c>
      <c r="G108" s="307" t="e">
        <f>G107/L107</f>
        <v>#DIV/0!</v>
      </c>
      <c r="H108" s="307" t="e">
        <f>H107/L107</f>
        <v>#DIV/0!</v>
      </c>
      <c r="I108" s="307" t="e">
        <f>I107/L107</f>
        <v>#DIV/0!</v>
      </c>
      <c r="J108" s="307" t="e">
        <f>J107/L107</f>
        <v>#DIV/0!</v>
      </c>
      <c r="K108" s="307" t="e">
        <f>K107/L107</f>
        <v>#DIV/0!</v>
      </c>
      <c r="L108" s="307" t="e">
        <f>L107/L107</f>
        <v>#DIV/0!</v>
      </c>
      <c r="M108" s="504"/>
    </row>
    <row r="109" spans="2:13" ht="18" x14ac:dyDescent="0.3">
      <c r="B109" s="543" t="s">
        <v>156</v>
      </c>
      <c r="C109" s="543"/>
      <c r="D109" s="543"/>
      <c r="E109" s="313">
        <f>SUM(E53,E57,E61,E65,E69,E73,E101,E105,E81,E77,E97,E93,E89,E85)</f>
        <v>0</v>
      </c>
      <c r="F109" s="313">
        <f t="shared" ref="F109:K109" si="0">SUM(F53,F57,F61,F65,F69,F73,F101,F105,F81,F77,F97,F93,F89,F85)</f>
        <v>0</v>
      </c>
      <c r="G109" s="313">
        <f t="shared" si="0"/>
        <v>0</v>
      </c>
      <c r="H109" s="313">
        <f t="shared" si="0"/>
        <v>0</v>
      </c>
      <c r="I109" s="313">
        <f t="shared" si="0"/>
        <v>0</v>
      </c>
      <c r="J109" s="313">
        <f t="shared" si="0"/>
        <v>0</v>
      </c>
      <c r="K109" s="313">
        <f t="shared" si="0"/>
        <v>0</v>
      </c>
      <c r="L109" s="313">
        <f>SUM(L53,L57,L61,L65,L69,L73,L101,L105,L81,L77,L97,L93,L89,L85)</f>
        <v>0</v>
      </c>
    </row>
    <row r="110" spans="2:13" ht="21" x14ac:dyDescent="0.4">
      <c r="B110" s="543"/>
      <c r="C110" s="543"/>
      <c r="D110" s="543"/>
      <c r="E110" s="314" t="e">
        <f>E109/L109</f>
        <v>#DIV/0!</v>
      </c>
      <c r="F110" s="314" t="e">
        <f>F109/L109</f>
        <v>#DIV/0!</v>
      </c>
      <c r="G110" s="314" t="e">
        <f>G109/L109</f>
        <v>#DIV/0!</v>
      </c>
      <c r="H110" s="314" t="e">
        <f>H109/L109</f>
        <v>#DIV/0!</v>
      </c>
      <c r="I110" s="314" t="e">
        <f>I109/L109</f>
        <v>#DIV/0!</v>
      </c>
      <c r="J110" s="314" t="e">
        <f>J109/L109</f>
        <v>#DIV/0!</v>
      </c>
      <c r="K110" s="314" t="e">
        <f>K109/L109</f>
        <v>#DIV/0!</v>
      </c>
      <c r="L110" s="314" t="e">
        <f>L109/L109</f>
        <v>#DIV/0!</v>
      </c>
    </row>
    <row r="111" spans="2:13" ht="18" x14ac:dyDescent="0.3">
      <c r="B111" s="544" t="s">
        <v>157</v>
      </c>
      <c r="C111" s="544"/>
      <c r="D111" s="544"/>
      <c r="E111" s="315">
        <f>SUM(E55,E59,E63,E67,E71,E75,E103,E107,E83,E79,E87,E91,E95,E99)</f>
        <v>0</v>
      </c>
      <c r="F111" s="315">
        <f t="shared" ref="F111:K111" si="1">SUM(F55,F59,F63,F67,F71,F75,F103,F107,F83,F79,F87,F91,F95,F99)</f>
        <v>0</v>
      </c>
      <c r="G111" s="315">
        <f t="shared" si="1"/>
        <v>0</v>
      </c>
      <c r="H111" s="315">
        <f t="shared" si="1"/>
        <v>0</v>
      </c>
      <c r="I111" s="315">
        <f t="shared" si="1"/>
        <v>0</v>
      </c>
      <c r="J111" s="315">
        <f t="shared" si="1"/>
        <v>0</v>
      </c>
      <c r="K111" s="315">
        <f t="shared" si="1"/>
        <v>0</v>
      </c>
      <c r="L111" s="315">
        <f>SUM(L55,L59,L63,L67,L71,L75,L103,L107,L83,L79,L87,L91,L95,L99)</f>
        <v>0</v>
      </c>
    </row>
    <row r="112" spans="2:13" ht="21" x14ac:dyDescent="0.4">
      <c r="B112" s="544"/>
      <c r="C112" s="544"/>
      <c r="D112" s="544"/>
      <c r="E112" s="317" t="e">
        <f>E111/L111</f>
        <v>#DIV/0!</v>
      </c>
      <c r="F112" s="317" t="e">
        <f>F111/L111</f>
        <v>#DIV/0!</v>
      </c>
      <c r="G112" s="317" t="e">
        <f>G111/L111</f>
        <v>#DIV/0!</v>
      </c>
      <c r="H112" s="317" t="e">
        <f>H111/L111</f>
        <v>#DIV/0!</v>
      </c>
      <c r="I112" s="317" t="e">
        <f>I111/L111</f>
        <v>#DIV/0!</v>
      </c>
      <c r="J112" s="317" t="e">
        <f>J111/L111</f>
        <v>#DIV/0!</v>
      </c>
      <c r="K112" s="317" t="e">
        <f>K111/L111</f>
        <v>#DIV/0!</v>
      </c>
      <c r="L112" s="317" t="e">
        <f>L111/L111</f>
        <v>#DIV/0!</v>
      </c>
    </row>
    <row r="113" spans="2:15" x14ac:dyDescent="0.3">
      <c r="B113" s="536" t="s">
        <v>158</v>
      </c>
      <c r="C113" s="536"/>
      <c r="D113" s="536"/>
      <c r="E113" s="316" t="e">
        <f>SUM(E109:E111)</f>
        <v>#DIV/0!</v>
      </c>
      <c r="F113" s="316" t="e">
        <f>SUM(F109:F111)</f>
        <v>#DIV/0!</v>
      </c>
      <c r="G113" s="316" t="e">
        <f>SUM(G109:G111)</f>
        <v>#DIV/0!</v>
      </c>
      <c r="H113" s="316" t="e">
        <f>SUM(H109:H111)</f>
        <v>#DIV/0!</v>
      </c>
      <c r="I113" s="316" t="e">
        <f>SUM(I109:I111)</f>
        <v>#DIV/0!</v>
      </c>
      <c r="J113" s="316" t="e">
        <f>SUM(J109:J111)</f>
        <v>#DIV/0!</v>
      </c>
      <c r="K113" s="316" t="e">
        <f>SUM(K109:K111)</f>
        <v>#DIV/0!</v>
      </c>
      <c r="L113" s="316" t="e">
        <f>SUM(E113:K113)</f>
        <v>#DIV/0!</v>
      </c>
    </row>
    <row r="117" spans="2:15" ht="18" x14ac:dyDescent="0.35">
      <c r="B117" s="10"/>
      <c r="D117" s="496" t="s">
        <v>126</v>
      </c>
      <c r="E117" s="496"/>
      <c r="F117" s="496"/>
      <c r="G117" s="496"/>
    </row>
    <row r="118" spans="2:15" ht="15" thickBot="1" x14ac:dyDescent="0.35"/>
    <row r="119" spans="2:15" ht="19.2" thickTop="1" thickBot="1" x14ac:dyDescent="0.4">
      <c r="B119" s="2"/>
      <c r="C119" s="505" t="s">
        <v>129</v>
      </c>
      <c r="D119" s="506"/>
      <c r="E119" s="506"/>
      <c r="F119" s="506"/>
      <c r="G119" s="506"/>
      <c r="H119" s="506"/>
      <c r="I119" s="506"/>
      <c r="J119" s="506"/>
      <c r="K119" s="506"/>
      <c r="L119" s="506"/>
      <c r="M119" s="506"/>
      <c r="N119" s="506"/>
      <c r="O119" s="507"/>
    </row>
    <row r="120" spans="2:15" ht="15" thickTop="1" x14ac:dyDescent="0.3"/>
    <row r="121" spans="2:15" ht="18" x14ac:dyDescent="0.3">
      <c r="B121" s="423" t="s">
        <v>132</v>
      </c>
      <c r="C121" s="423"/>
      <c r="D121" s="423"/>
      <c r="E121" s="423"/>
      <c r="F121" s="423"/>
      <c r="G121" s="423"/>
      <c r="H121" s="423"/>
      <c r="I121" s="423"/>
      <c r="J121" s="423"/>
      <c r="K121" s="423"/>
      <c r="L121" s="423"/>
      <c r="M121" s="423"/>
      <c r="N121" s="423"/>
      <c r="O121" s="423"/>
    </row>
    <row r="123" spans="2:15" ht="27.6" x14ac:dyDescent="0.3">
      <c r="B123" s="134" t="s">
        <v>89</v>
      </c>
      <c r="C123" s="134" t="s">
        <v>67</v>
      </c>
      <c r="D123" s="181" t="s">
        <v>145</v>
      </c>
      <c r="E123" s="181" t="s">
        <v>146</v>
      </c>
      <c r="F123" s="181" t="s">
        <v>147</v>
      </c>
      <c r="G123" s="181" t="s">
        <v>148</v>
      </c>
      <c r="H123" s="181" t="s">
        <v>149</v>
      </c>
      <c r="I123" s="181" t="s">
        <v>150</v>
      </c>
      <c r="J123" s="181" t="s">
        <v>151</v>
      </c>
      <c r="K123" s="181" t="s">
        <v>152</v>
      </c>
      <c r="L123" s="181" t="s">
        <v>153</v>
      </c>
      <c r="M123" s="181" t="s">
        <v>154</v>
      </c>
      <c r="N123" s="136" t="s">
        <v>141</v>
      </c>
      <c r="O123" s="183" t="s">
        <v>155</v>
      </c>
    </row>
    <row r="124" spans="2:15" x14ac:dyDescent="0.3">
      <c r="B124" s="500" t="s">
        <v>319</v>
      </c>
      <c r="C124" s="184" t="s">
        <v>49</v>
      </c>
      <c r="D124" s="185"/>
      <c r="E124" s="185"/>
      <c r="F124" s="185"/>
      <c r="G124" s="185"/>
      <c r="H124" s="185"/>
      <c r="I124" s="185"/>
      <c r="J124" s="185"/>
      <c r="K124" s="185"/>
      <c r="L124" s="185"/>
      <c r="M124" s="185"/>
      <c r="N124" s="185">
        <f>SUM(D124:M124)</f>
        <v>0</v>
      </c>
      <c r="O124" s="537"/>
    </row>
    <row r="125" spans="2:15" x14ac:dyDescent="0.3">
      <c r="B125" s="500"/>
      <c r="C125" s="186" t="s">
        <v>73</v>
      </c>
      <c r="D125" s="187" t="e">
        <f>D124/N124</f>
        <v>#DIV/0!</v>
      </c>
      <c r="E125" s="187" t="e">
        <f>E124/N124</f>
        <v>#DIV/0!</v>
      </c>
      <c r="F125" s="187" t="e">
        <f>F124/N124</f>
        <v>#DIV/0!</v>
      </c>
      <c r="G125" s="187" t="e">
        <f>G124/N124</f>
        <v>#DIV/0!</v>
      </c>
      <c r="H125" s="318" t="e">
        <f>H124/N124</f>
        <v>#DIV/0!</v>
      </c>
      <c r="I125" s="187" t="e">
        <f>I124/N124</f>
        <v>#DIV/0!</v>
      </c>
      <c r="J125" s="187" t="e">
        <f>J124/N124</f>
        <v>#DIV/0!</v>
      </c>
      <c r="K125" s="318" t="e">
        <f>K124/N124</f>
        <v>#DIV/0!</v>
      </c>
      <c r="L125" s="187" t="e">
        <f>L124/N124</f>
        <v>#DIV/0!</v>
      </c>
      <c r="M125" s="187" t="e">
        <f>M124/N124</f>
        <v>#DIV/0!</v>
      </c>
      <c r="N125" s="187" t="e">
        <f>N124/N124</f>
        <v>#DIV/0!</v>
      </c>
      <c r="O125" s="537"/>
    </row>
    <row r="126" spans="2:15" x14ac:dyDescent="0.3">
      <c r="B126" s="500"/>
      <c r="C126" s="306" t="s">
        <v>48</v>
      </c>
      <c r="D126" s="188"/>
      <c r="E126" s="188"/>
      <c r="F126" s="188"/>
      <c r="G126" s="188"/>
      <c r="H126" s="185"/>
      <c r="I126" s="188"/>
      <c r="J126" s="188"/>
      <c r="K126" s="185"/>
      <c r="L126" s="188"/>
      <c r="M126" s="188"/>
      <c r="N126" s="188">
        <f>SUM(D126:M126)</f>
        <v>0</v>
      </c>
      <c r="O126" s="538"/>
    </row>
    <row r="127" spans="2:15" x14ac:dyDescent="0.3">
      <c r="B127" s="521"/>
      <c r="C127" s="306" t="s">
        <v>73</v>
      </c>
      <c r="D127" s="319" t="e">
        <f>D126/N126</f>
        <v>#DIV/0!</v>
      </c>
      <c r="E127" s="319" t="e">
        <f>E126/N126</f>
        <v>#DIV/0!</v>
      </c>
      <c r="F127" s="319" t="e">
        <f>F126/N126</f>
        <v>#DIV/0!</v>
      </c>
      <c r="G127" s="319" t="e">
        <f>G126/N126</f>
        <v>#DIV/0!</v>
      </c>
      <c r="H127" s="320" t="e">
        <f>H126/N126</f>
        <v>#DIV/0!</v>
      </c>
      <c r="I127" s="319" t="e">
        <f>I126/N126</f>
        <v>#DIV/0!</v>
      </c>
      <c r="J127" s="319" t="e">
        <f>J126/N126</f>
        <v>#DIV/0!</v>
      </c>
      <c r="K127" s="320" t="e">
        <f>K126/N126</f>
        <v>#DIV/0!</v>
      </c>
      <c r="L127" s="319" t="e">
        <f>L126/N126</f>
        <v>#DIV/0!</v>
      </c>
      <c r="M127" s="319" t="e">
        <f>M126/N126</f>
        <v>#DIV/0!</v>
      </c>
      <c r="N127" s="319" t="e">
        <f>N126/N126</f>
        <v>#DIV/0!</v>
      </c>
      <c r="O127" s="538"/>
    </row>
    <row r="128" spans="2:15" x14ac:dyDescent="0.3">
      <c r="B128" s="523" t="s">
        <v>320</v>
      </c>
      <c r="C128" s="682" t="s">
        <v>49</v>
      </c>
      <c r="D128" s="185"/>
      <c r="E128" s="185"/>
      <c r="F128" s="185"/>
      <c r="G128" s="185"/>
      <c r="H128" s="185"/>
      <c r="I128" s="185"/>
      <c r="J128" s="185"/>
      <c r="K128" s="185"/>
      <c r="L128" s="185"/>
      <c r="M128" s="185"/>
      <c r="N128" s="185">
        <f>SUM(D128:M128)</f>
        <v>0</v>
      </c>
      <c r="O128" s="537"/>
    </row>
    <row r="129" spans="2:15" x14ac:dyDescent="0.3">
      <c r="B129" s="500"/>
      <c r="C129" s="683" t="s">
        <v>73</v>
      </c>
      <c r="D129" s="187" t="e">
        <f>D128/N128</f>
        <v>#DIV/0!</v>
      </c>
      <c r="E129" s="187" t="e">
        <f>E128/N128</f>
        <v>#DIV/0!</v>
      </c>
      <c r="F129" s="187" t="e">
        <f>F128/N128</f>
        <v>#DIV/0!</v>
      </c>
      <c r="G129" s="187" t="e">
        <f>G128/N128</f>
        <v>#DIV/0!</v>
      </c>
      <c r="H129" s="318" t="e">
        <f>H128/N128</f>
        <v>#DIV/0!</v>
      </c>
      <c r="I129" s="187" t="e">
        <f>I128/N128</f>
        <v>#DIV/0!</v>
      </c>
      <c r="J129" s="187" t="e">
        <f>J128/N128</f>
        <v>#DIV/0!</v>
      </c>
      <c r="K129" s="318" t="e">
        <f>K128/N128</f>
        <v>#DIV/0!</v>
      </c>
      <c r="L129" s="187" t="e">
        <f>L128/N128</f>
        <v>#DIV/0!</v>
      </c>
      <c r="M129" s="187" t="e">
        <f>M128/N128</f>
        <v>#DIV/0!</v>
      </c>
      <c r="N129" s="187" t="e">
        <f>N128/N128</f>
        <v>#DIV/0!</v>
      </c>
      <c r="O129" s="537"/>
    </row>
    <row r="130" spans="2:15" x14ac:dyDescent="0.3">
      <c r="B130" s="500"/>
      <c r="C130" s="684" t="s">
        <v>48</v>
      </c>
      <c r="D130" s="188"/>
      <c r="E130" s="188"/>
      <c r="F130" s="188"/>
      <c r="G130" s="188"/>
      <c r="H130" s="185"/>
      <c r="I130" s="188"/>
      <c r="J130" s="188"/>
      <c r="K130" s="185"/>
      <c r="L130" s="188"/>
      <c r="M130" s="188"/>
      <c r="N130" s="188">
        <f>SUM(D130:M130)</f>
        <v>0</v>
      </c>
      <c r="O130" s="538"/>
    </row>
    <row r="131" spans="2:15" x14ac:dyDescent="0.3">
      <c r="B131" s="500"/>
      <c r="C131" s="684" t="s">
        <v>73</v>
      </c>
      <c r="D131" s="319" t="e">
        <f>D130/N130</f>
        <v>#DIV/0!</v>
      </c>
      <c r="E131" s="319" t="e">
        <f>E130/N130</f>
        <v>#DIV/0!</v>
      </c>
      <c r="F131" s="319" t="e">
        <f>F130/N130</f>
        <v>#DIV/0!</v>
      </c>
      <c r="G131" s="319" t="e">
        <f>G130/N130</f>
        <v>#DIV/0!</v>
      </c>
      <c r="H131" s="320" t="e">
        <f>H130/N130</f>
        <v>#DIV/0!</v>
      </c>
      <c r="I131" s="319" t="e">
        <f>I130/N130</f>
        <v>#DIV/0!</v>
      </c>
      <c r="J131" s="319" t="e">
        <f>J130/N130</f>
        <v>#DIV/0!</v>
      </c>
      <c r="K131" s="320" t="e">
        <f>K130/N130</f>
        <v>#DIV/0!</v>
      </c>
      <c r="L131" s="319" t="e">
        <f>L130/N130</f>
        <v>#DIV/0!</v>
      </c>
      <c r="M131" s="319" t="e">
        <f>M130/N130</f>
        <v>#DIV/0!</v>
      </c>
      <c r="N131" s="319" t="e">
        <f>N130/N130</f>
        <v>#DIV/0!</v>
      </c>
      <c r="O131" s="538"/>
    </row>
    <row r="132" spans="2:15" ht="14.4" customHeight="1" x14ac:dyDescent="0.3">
      <c r="B132" s="523" t="s">
        <v>59</v>
      </c>
      <c r="C132" s="184" t="s">
        <v>49</v>
      </c>
      <c r="D132" s="185"/>
      <c r="E132" s="185"/>
      <c r="F132" s="185"/>
      <c r="G132" s="185"/>
      <c r="H132" s="185"/>
      <c r="I132" s="185"/>
      <c r="J132" s="185"/>
      <c r="K132" s="185"/>
      <c r="L132" s="185"/>
      <c r="M132" s="185"/>
      <c r="N132" s="185">
        <f>SUM(D132:M132)</f>
        <v>0</v>
      </c>
      <c r="O132" s="537"/>
    </row>
    <row r="133" spans="2:15" ht="14.4" customHeight="1" x14ac:dyDescent="0.3">
      <c r="B133" s="500"/>
      <c r="C133" s="186" t="s">
        <v>73</v>
      </c>
      <c r="D133" s="187" t="e">
        <f>D132/N132</f>
        <v>#DIV/0!</v>
      </c>
      <c r="E133" s="187" t="e">
        <f>E132/N132</f>
        <v>#DIV/0!</v>
      </c>
      <c r="F133" s="187" t="e">
        <f>F132/N132</f>
        <v>#DIV/0!</v>
      </c>
      <c r="G133" s="187" t="e">
        <f>G132/N132</f>
        <v>#DIV/0!</v>
      </c>
      <c r="H133" s="318" t="e">
        <f>H132/N132</f>
        <v>#DIV/0!</v>
      </c>
      <c r="I133" s="187" t="e">
        <f>I132/N132</f>
        <v>#DIV/0!</v>
      </c>
      <c r="J133" s="187" t="e">
        <f>J132/N132</f>
        <v>#DIV/0!</v>
      </c>
      <c r="K133" s="318" t="e">
        <f>K132/N132</f>
        <v>#DIV/0!</v>
      </c>
      <c r="L133" s="187" t="e">
        <f>L132/N132</f>
        <v>#DIV/0!</v>
      </c>
      <c r="M133" s="187" t="e">
        <f>M132/N132</f>
        <v>#DIV/0!</v>
      </c>
      <c r="N133" s="187" t="e">
        <f>N132/N132</f>
        <v>#DIV/0!</v>
      </c>
      <c r="O133" s="537"/>
    </row>
    <row r="134" spans="2:15" ht="14.4" customHeight="1" x14ac:dyDescent="0.3">
      <c r="B134" s="500"/>
      <c r="C134" s="306" t="s">
        <v>48</v>
      </c>
      <c r="D134" s="188"/>
      <c r="E134" s="188"/>
      <c r="F134" s="188"/>
      <c r="G134" s="188"/>
      <c r="H134" s="185"/>
      <c r="I134" s="188"/>
      <c r="J134" s="188"/>
      <c r="K134" s="185"/>
      <c r="L134" s="188"/>
      <c r="M134" s="188"/>
      <c r="N134" s="188">
        <f>SUM(D134:M134)</f>
        <v>0</v>
      </c>
      <c r="O134" s="538"/>
    </row>
    <row r="135" spans="2:15" ht="14.4" customHeight="1" x14ac:dyDescent="0.3">
      <c r="B135" s="500"/>
      <c r="C135" s="306" t="s">
        <v>73</v>
      </c>
      <c r="D135" s="319" t="e">
        <f>D134/N134</f>
        <v>#DIV/0!</v>
      </c>
      <c r="E135" s="319" t="e">
        <f>E134/N134</f>
        <v>#DIV/0!</v>
      </c>
      <c r="F135" s="319" t="e">
        <f>F134/N134</f>
        <v>#DIV/0!</v>
      </c>
      <c r="G135" s="319" t="e">
        <f>G134/N134</f>
        <v>#DIV/0!</v>
      </c>
      <c r="H135" s="320" t="e">
        <f>H134/N134</f>
        <v>#DIV/0!</v>
      </c>
      <c r="I135" s="319" t="e">
        <f>I134/N134</f>
        <v>#DIV/0!</v>
      </c>
      <c r="J135" s="319" t="e">
        <f>J134/N134</f>
        <v>#DIV/0!</v>
      </c>
      <c r="K135" s="320" t="e">
        <f>K134/N134</f>
        <v>#DIV/0!</v>
      </c>
      <c r="L135" s="319" t="e">
        <f>L134/N134</f>
        <v>#DIV/0!</v>
      </c>
      <c r="M135" s="319" t="e">
        <f>M134/N134</f>
        <v>#DIV/0!</v>
      </c>
      <c r="N135" s="319" t="e">
        <f>N134/N134</f>
        <v>#DIV/0!</v>
      </c>
      <c r="O135" s="538"/>
    </row>
    <row r="136" spans="2:15" x14ac:dyDescent="0.3">
      <c r="B136" s="521" t="s">
        <v>322</v>
      </c>
      <c r="C136" s="184" t="s">
        <v>49</v>
      </c>
      <c r="D136" s="185"/>
      <c r="E136" s="185"/>
      <c r="F136" s="185"/>
      <c r="G136" s="185"/>
      <c r="H136" s="185"/>
      <c r="I136" s="185"/>
      <c r="J136" s="185"/>
      <c r="K136" s="185"/>
      <c r="L136" s="185"/>
      <c r="M136" s="185"/>
      <c r="N136" s="185">
        <f>SUM(D136:M136)</f>
        <v>0</v>
      </c>
      <c r="O136" s="537"/>
    </row>
    <row r="137" spans="2:15" x14ac:dyDescent="0.3">
      <c r="B137" s="522"/>
      <c r="C137" s="186" t="s">
        <v>73</v>
      </c>
      <c r="D137" s="187" t="e">
        <f>D136/N136</f>
        <v>#DIV/0!</v>
      </c>
      <c r="E137" s="187" t="e">
        <f>E136/N136</f>
        <v>#DIV/0!</v>
      </c>
      <c r="F137" s="187" t="e">
        <f>F136/N136</f>
        <v>#DIV/0!</v>
      </c>
      <c r="G137" s="187" t="e">
        <f>G136/N136</f>
        <v>#DIV/0!</v>
      </c>
      <c r="H137" s="318" t="e">
        <f>H136/N136</f>
        <v>#DIV/0!</v>
      </c>
      <c r="I137" s="187" t="e">
        <f>I136/N136</f>
        <v>#DIV/0!</v>
      </c>
      <c r="J137" s="187" t="e">
        <f>J136/N136</f>
        <v>#DIV/0!</v>
      </c>
      <c r="K137" s="318" t="e">
        <f>K136/N136</f>
        <v>#DIV/0!</v>
      </c>
      <c r="L137" s="187" t="e">
        <f>L136/N136</f>
        <v>#DIV/0!</v>
      </c>
      <c r="M137" s="187" t="e">
        <f>M136/N136</f>
        <v>#DIV/0!</v>
      </c>
      <c r="N137" s="187" t="e">
        <f>N136/N136</f>
        <v>#DIV/0!</v>
      </c>
      <c r="O137" s="537"/>
    </row>
    <row r="138" spans="2:15" x14ac:dyDescent="0.3">
      <c r="B138" s="522"/>
      <c r="C138" s="306" t="s">
        <v>48</v>
      </c>
      <c r="D138" s="188"/>
      <c r="E138" s="188"/>
      <c r="F138" s="188"/>
      <c r="G138" s="188"/>
      <c r="H138" s="185"/>
      <c r="I138" s="188"/>
      <c r="J138" s="188"/>
      <c r="K138" s="185"/>
      <c r="L138" s="188"/>
      <c r="M138" s="188"/>
      <c r="N138" s="188">
        <f>SUM(D138:M138)</f>
        <v>0</v>
      </c>
      <c r="O138" s="538"/>
    </row>
    <row r="139" spans="2:15" x14ac:dyDescent="0.3">
      <c r="B139" s="523"/>
      <c r="C139" s="306" t="s">
        <v>73</v>
      </c>
      <c r="D139" s="319" t="e">
        <f>D138/N138</f>
        <v>#DIV/0!</v>
      </c>
      <c r="E139" s="319" t="e">
        <f>E138/N138</f>
        <v>#DIV/0!</v>
      </c>
      <c r="F139" s="319" t="e">
        <f>F138/N138</f>
        <v>#DIV/0!</v>
      </c>
      <c r="G139" s="319" t="e">
        <f>G138/N138</f>
        <v>#DIV/0!</v>
      </c>
      <c r="H139" s="320" t="e">
        <f>H138/N138</f>
        <v>#DIV/0!</v>
      </c>
      <c r="I139" s="319" t="e">
        <f>I138/N138</f>
        <v>#DIV/0!</v>
      </c>
      <c r="J139" s="319" t="e">
        <f>J138/N138</f>
        <v>#DIV/0!</v>
      </c>
      <c r="K139" s="320" t="e">
        <f>K138/N138</f>
        <v>#DIV/0!</v>
      </c>
      <c r="L139" s="319" t="e">
        <f>L138/N138</f>
        <v>#DIV/0!</v>
      </c>
      <c r="M139" s="319" t="e">
        <f>M138/N138</f>
        <v>#DIV/0!</v>
      </c>
      <c r="N139" s="319" t="e">
        <f>N138/N138</f>
        <v>#DIV/0!</v>
      </c>
      <c r="O139" s="538"/>
    </row>
    <row r="140" spans="2:15" ht="15.6" customHeight="1" x14ac:dyDescent="0.3">
      <c r="B140" s="521" t="s">
        <v>323</v>
      </c>
      <c r="C140" s="184" t="s">
        <v>49</v>
      </c>
      <c r="D140" s="185"/>
      <c r="E140" s="185"/>
      <c r="F140" s="185"/>
      <c r="G140" s="185"/>
      <c r="H140" s="185"/>
      <c r="I140" s="185"/>
      <c r="J140" s="185"/>
      <c r="K140" s="185"/>
      <c r="L140" s="185"/>
      <c r="M140" s="185"/>
      <c r="N140" s="185">
        <f>SUM(D140:M140)</f>
        <v>0</v>
      </c>
      <c r="O140" s="537"/>
    </row>
    <row r="141" spans="2:15" ht="15.6" customHeight="1" x14ac:dyDescent="0.3">
      <c r="B141" s="522"/>
      <c r="C141" s="186" t="s">
        <v>73</v>
      </c>
      <c r="D141" s="187" t="e">
        <f>D140/N140</f>
        <v>#DIV/0!</v>
      </c>
      <c r="E141" s="187" t="e">
        <f>E140/N140</f>
        <v>#DIV/0!</v>
      </c>
      <c r="F141" s="187" t="e">
        <f>F140/N140</f>
        <v>#DIV/0!</v>
      </c>
      <c r="G141" s="187" t="e">
        <f>G140/N140</f>
        <v>#DIV/0!</v>
      </c>
      <c r="H141" s="318" t="e">
        <f>H140/N140</f>
        <v>#DIV/0!</v>
      </c>
      <c r="I141" s="187" t="e">
        <f>I140/N140</f>
        <v>#DIV/0!</v>
      </c>
      <c r="J141" s="187" t="e">
        <f>J140/N140</f>
        <v>#DIV/0!</v>
      </c>
      <c r="K141" s="318" t="e">
        <f>K140/N140</f>
        <v>#DIV/0!</v>
      </c>
      <c r="L141" s="187" t="e">
        <f>L140/N140</f>
        <v>#DIV/0!</v>
      </c>
      <c r="M141" s="187" t="e">
        <f>M140/N140</f>
        <v>#DIV/0!</v>
      </c>
      <c r="N141" s="187" t="e">
        <f>N140/N140</f>
        <v>#DIV/0!</v>
      </c>
      <c r="O141" s="537"/>
    </row>
    <row r="142" spans="2:15" ht="15.6" customHeight="1" x14ac:dyDescent="0.3">
      <c r="B142" s="522"/>
      <c r="C142" s="306" t="s">
        <v>48</v>
      </c>
      <c r="D142" s="188"/>
      <c r="E142" s="188"/>
      <c r="F142" s="188"/>
      <c r="G142" s="188"/>
      <c r="H142" s="185"/>
      <c r="I142" s="188"/>
      <c r="J142" s="188"/>
      <c r="K142" s="185"/>
      <c r="L142" s="188"/>
      <c r="M142" s="188"/>
      <c r="N142" s="188">
        <f>SUM(D142:M142)</f>
        <v>0</v>
      </c>
      <c r="O142" s="538"/>
    </row>
    <row r="143" spans="2:15" ht="15.6" customHeight="1" x14ac:dyDescent="0.3">
      <c r="B143" s="523"/>
      <c r="C143" s="306" t="s">
        <v>73</v>
      </c>
      <c r="D143" s="319" t="e">
        <f>D142/N142</f>
        <v>#DIV/0!</v>
      </c>
      <c r="E143" s="319" t="e">
        <f>E142/N142</f>
        <v>#DIV/0!</v>
      </c>
      <c r="F143" s="319" t="e">
        <f>F142/N142</f>
        <v>#DIV/0!</v>
      </c>
      <c r="G143" s="319" t="e">
        <f>G142/N142</f>
        <v>#DIV/0!</v>
      </c>
      <c r="H143" s="320" t="e">
        <f>H142/N142</f>
        <v>#DIV/0!</v>
      </c>
      <c r="I143" s="319" t="e">
        <f>I142/N142</f>
        <v>#DIV/0!</v>
      </c>
      <c r="J143" s="319" t="e">
        <f>J142/N142</f>
        <v>#DIV/0!</v>
      </c>
      <c r="K143" s="320" t="e">
        <f>K142/N142</f>
        <v>#DIV/0!</v>
      </c>
      <c r="L143" s="319" t="e">
        <f>L142/N142</f>
        <v>#DIV/0!</v>
      </c>
      <c r="M143" s="319" t="e">
        <f>M142/N142</f>
        <v>#DIV/0!</v>
      </c>
      <c r="N143" s="319" t="e">
        <f>N142/N142</f>
        <v>#DIV/0!</v>
      </c>
      <c r="O143" s="538"/>
    </row>
    <row r="144" spans="2:15" ht="15.6" customHeight="1" x14ac:dyDescent="0.3">
      <c r="B144" s="521" t="s">
        <v>324</v>
      </c>
      <c r="C144" s="184" t="s">
        <v>49</v>
      </c>
      <c r="D144" s="185"/>
      <c r="E144" s="185"/>
      <c r="F144" s="185"/>
      <c r="G144" s="185"/>
      <c r="H144" s="185"/>
      <c r="I144" s="185"/>
      <c r="J144" s="185"/>
      <c r="K144" s="185"/>
      <c r="L144" s="185"/>
      <c r="M144" s="185"/>
      <c r="N144" s="185">
        <f>SUM(D144:M144)</f>
        <v>0</v>
      </c>
      <c r="O144" s="537"/>
    </row>
    <row r="145" spans="2:15" ht="15.6" customHeight="1" x14ac:dyDescent="0.3">
      <c r="B145" s="522"/>
      <c r="C145" s="186" t="s">
        <v>73</v>
      </c>
      <c r="D145" s="187" t="e">
        <f>D144/N144</f>
        <v>#DIV/0!</v>
      </c>
      <c r="E145" s="187" t="e">
        <f>E144/N144</f>
        <v>#DIV/0!</v>
      </c>
      <c r="F145" s="187" t="e">
        <f>F144/N144</f>
        <v>#DIV/0!</v>
      </c>
      <c r="G145" s="187" t="e">
        <f>G144/N144</f>
        <v>#DIV/0!</v>
      </c>
      <c r="H145" s="318" t="e">
        <f>H144/N144</f>
        <v>#DIV/0!</v>
      </c>
      <c r="I145" s="187" t="e">
        <f>I144/N144</f>
        <v>#DIV/0!</v>
      </c>
      <c r="J145" s="187" t="e">
        <f>J144/N144</f>
        <v>#DIV/0!</v>
      </c>
      <c r="K145" s="318" t="e">
        <f>K144/N144</f>
        <v>#DIV/0!</v>
      </c>
      <c r="L145" s="187" t="e">
        <f>L144/N144</f>
        <v>#DIV/0!</v>
      </c>
      <c r="M145" s="187" t="e">
        <f>M144/N144</f>
        <v>#DIV/0!</v>
      </c>
      <c r="N145" s="187" t="e">
        <f>N144/N144</f>
        <v>#DIV/0!</v>
      </c>
      <c r="O145" s="537"/>
    </row>
    <row r="146" spans="2:15" ht="15.6" customHeight="1" x14ac:dyDescent="0.3">
      <c r="B146" s="522"/>
      <c r="C146" s="306" t="s">
        <v>48</v>
      </c>
      <c r="D146" s="188"/>
      <c r="E146" s="188"/>
      <c r="F146" s="188"/>
      <c r="G146" s="188"/>
      <c r="H146" s="185"/>
      <c r="I146" s="188"/>
      <c r="J146" s="188"/>
      <c r="K146" s="185"/>
      <c r="L146" s="188"/>
      <c r="M146" s="188"/>
      <c r="N146" s="188">
        <f>SUM(D146:M146)</f>
        <v>0</v>
      </c>
      <c r="O146" s="538"/>
    </row>
    <row r="147" spans="2:15" ht="15.6" customHeight="1" x14ac:dyDescent="0.3">
      <c r="B147" s="523"/>
      <c r="C147" s="306" t="s">
        <v>73</v>
      </c>
      <c r="D147" s="319" t="e">
        <f>D146/N146</f>
        <v>#DIV/0!</v>
      </c>
      <c r="E147" s="319" t="e">
        <f>E146/N146</f>
        <v>#DIV/0!</v>
      </c>
      <c r="F147" s="319" t="e">
        <f>F146/N146</f>
        <v>#DIV/0!</v>
      </c>
      <c r="G147" s="319" t="e">
        <f>G146/N146</f>
        <v>#DIV/0!</v>
      </c>
      <c r="H147" s="320" t="e">
        <f>H146/N146</f>
        <v>#DIV/0!</v>
      </c>
      <c r="I147" s="319" t="e">
        <f>I146/N146</f>
        <v>#DIV/0!</v>
      </c>
      <c r="J147" s="319" t="e">
        <f>J146/N146</f>
        <v>#DIV/0!</v>
      </c>
      <c r="K147" s="320" t="e">
        <f>K146/N146</f>
        <v>#DIV/0!</v>
      </c>
      <c r="L147" s="319" t="e">
        <f>L146/N146</f>
        <v>#DIV/0!</v>
      </c>
      <c r="M147" s="319" t="e">
        <f>M146/N146</f>
        <v>#DIV/0!</v>
      </c>
      <c r="N147" s="319" t="e">
        <f>N146/N146</f>
        <v>#DIV/0!</v>
      </c>
      <c r="O147" s="538"/>
    </row>
    <row r="148" spans="2:15" x14ac:dyDescent="0.3">
      <c r="B148" s="500" t="s">
        <v>321</v>
      </c>
      <c r="C148" s="184" t="s">
        <v>49</v>
      </c>
      <c r="D148" s="185"/>
      <c r="E148" s="185"/>
      <c r="F148" s="185"/>
      <c r="G148" s="185"/>
      <c r="H148" s="185"/>
      <c r="I148" s="185"/>
      <c r="J148" s="185"/>
      <c r="K148" s="185"/>
      <c r="L148" s="185"/>
      <c r="M148" s="185"/>
      <c r="N148" s="185">
        <f>SUM(D148:M148)</f>
        <v>0</v>
      </c>
      <c r="O148" s="537"/>
    </row>
    <row r="149" spans="2:15" x14ac:dyDescent="0.3">
      <c r="B149" s="500"/>
      <c r="C149" s="186" t="s">
        <v>73</v>
      </c>
      <c r="D149" s="187" t="e">
        <f>D148/N148</f>
        <v>#DIV/0!</v>
      </c>
      <c r="E149" s="187" t="e">
        <f>E148/N148</f>
        <v>#DIV/0!</v>
      </c>
      <c r="F149" s="187" t="e">
        <f>F148/N148</f>
        <v>#DIV/0!</v>
      </c>
      <c r="G149" s="187" t="e">
        <f>G148/N148</f>
        <v>#DIV/0!</v>
      </c>
      <c r="H149" s="318" t="e">
        <f>H148/N148</f>
        <v>#DIV/0!</v>
      </c>
      <c r="I149" s="187" t="e">
        <f>I148/N148</f>
        <v>#DIV/0!</v>
      </c>
      <c r="J149" s="187" t="e">
        <f>J148/N148</f>
        <v>#DIV/0!</v>
      </c>
      <c r="K149" s="318" t="e">
        <f>K148/N148</f>
        <v>#DIV/0!</v>
      </c>
      <c r="L149" s="187" t="e">
        <f>L148/N148</f>
        <v>#DIV/0!</v>
      </c>
      <c r="M149" s="187" t="e">
        <f>M148/N148</f>
        <v>#DIV/0!</v>
      </c>
      <c r="N149" s="187" t="e">
        <f>N148/N148</f>
        <v>#DIV/0!</v>
      </c>
      <c r="O149" s="537"/>
    </row>
    <row r="150" spans="2:15" x14ac:dyDescent="0.3">
      <c r="B150" s="500"/>
      <c r="C150" s="306" t="s">
        <v>48</v>
      </c>
      <c r="D150" s="188"/>
      <c r="E150" s="188"/>
      <c r="F150" s="188"/>
      <c r="G150" s="188"/>
      <c r="H150" s="185"/>
      <c r="I150" s="188"/>
      <c r="J150" s="188"/>
      <c r="K150" s="185"/>
      <c r="L150" s="188"/>
      <c r="M150" s="188"/>
      <c r="N150" s="188">
        <f>SUM(D150:M150)</f>
        <v>0</v>
      </c>
      <c r="O150" s="538"/>
    </row>
    <row r="151" spans="2:15" x14ac:dyDescent="0.3">
      <c r="B151" s="500"/>
      <c r="C151" s="306" t="s">
        <v>73</v>
      </c>
      <c r="D151" s="319" t="e">
        <f>D150/N150</f>
        <v>#DIV/0!</v>
      </c>
      <c r="E151" s="319" t="e">
        <f>E150/N150</f>
        <v>#DIV/0!</v>
      </c>
      <c r="F151" s="319" t="e">
        <f>F150/N150</f>
        <v>#DIV/0!</v>
      </c>
      <c r="G151" s="319" t="e">
        <f>G150/N150</f>
        <v>#DIV/0!</v>
      </c>
      <c r="H151" s="320" t="e">
        <f>H150/N150</f>
        <v>#DIV/0!</v>
      </c>
      <c r="I151" s="319" t="e">
        <f>I150/N150</f>
        <v>#DIV/0!</v>
      </c>
      <c r="J151" s="319" t="e">
        <f>J150/N150</f>
        <v>#DIV/0!</v>
      </c>
      <c r="K151" s="320" t="e">
        <f>K150/N150</f>
        <v>#DIV/0!</v>
      </c>
      <c r="L151" s="319" t="e">
        <f>L150/N150</f>
        <v>#DIV/0!</v>
      </c>
      <c r="M151" s="319" t="e">
        <f>M150/N150</f>
        <v>#DIV/0!</v>
      </c>
      <c r="N151" s="319" t="e">
        <f>N150/N150</f>
        <v>#DIV/0!</v>
      </c>
      <c r="O151" s="538"/>
    </row>
    <row r="152" spans="2:15" x14ac:dyDescent="0.3">
      <c r="B152" s="539" t="s">
        <v>74</v>
      </c>
      <c r="C152" s="539"/>
      <c r="D152" s="185">
        <f>SUM(D124,D128,D132,D148,D136,D140,D144)</f>
        <v>0</v>
      </c>
      <c r="E152" s="185">
        <f t="shared" ref="E152:L152" si="2">SUM(E124,E128,E132,E148,E136,E140,E144)</f>
        <v>0</v>
      </c>
      <c r="F152" s="185">
        <f>SUM(F124,F128,F132,F148,F136,F140,F144)</f>
        <v>0</v>
      </c>
      <c r="G152" s="185">
        <f t="shared" si="2"/>
        <v>0</v>
      </c>
      <c r="H152" s="185">
        <f t="shared" si="2"/>
        <v>0</v>
      </c>
      <c r="I152" s="185">
        <f t="shared" si="2"/>
        <v>0</v>
      </c>
      <c r="J152" s="185">
        <f t="shared" si="2"/>
        <v>0</v>
      </c>
      <c r="K152" s="185">
        <f t="shared" si="2"/>
        <v>0</v>
      </c>
      <c r="L152" s="185">
        <f t="shared" si="2"/>
        <v>0</v>
      </c>
      <c r="M152" s="185">
        <f>SUM(M124,M128,M132,M148,M136,M140,M144)</f>
        <v>0</v>
      </c>
      <c r="N152" s="185">
        <f>SUM(N124,N128,N132,N148,N136)</f>
        <v>0</v>
      </c>
    </row>
    <row r="153" spans="2:15" x14ac:dyDescent="0.3">
      <c r="B153" s="540" t="s">
        <v>75</v>
      </c>
      <c r="C153" s="540"/>
      <c r="D153" s="185">
        <f>SUM(D126,D130,D134,D150,D138,D142,D146)</f>
        <v>0</v>
      </c>
      <c r="E153" s="185">
        <f t="shared" ref="E153:N153" si="3">SUM(E126,E130,E134,E150,E138,E142,E146)</f>
        <v>0</v>
      </c>
      <c r="F153" s="185">
        <f t="shared" si="3"/>
        <v>0</v>
      </c>
      <c r="G153" s="185">
        <f t="shared" si="3"/>
        <v>0</v>
      </c>
      <c r="H153" s="185">
        <f t="shared" si="3"/>
        <v>0</v>
      </c>
      <c r="I153" s="185">
        <f t="shared" si="3"/>
        <v>0</v>
      </c>
      <c r="J153" s="185">
        <f t="shared" si="3"/>
        <v>0</v>
      </c>
      <c r="K153" s="185">
        <f t="shared" si="3"/>
        <v>0</v>
      </c>
      <c r="L153" s="185">
        <f t="shared" si="3"/>
        <v>0</v>
      </c>
      <c r="M153" s="185">
        <f t="shared" si="3"/>
        <v>0</v>
      </c>
      <c r="N153" s="185">
        <f t="shared" si="3"/>
        <v>0</v>
      </c>
    </row>
    <row r="154" spans="2:15" x14ac:dyDescent="0.3">
      <c r="B154" s="541" t="s">
        <v>76</v>
      </c>
      <c r="C154" s="541"/>
      <c r="D154" s="189">
        <f>SUM(D152:D153)</f>
        <v>0</v>
      </c>
      <c r="E154" s="189">
        <f t="shared" ref="E154:L154" si="4">SUM(E152:E153)</f>
        <v>0</v>
      </c>
      <c r="F154" s="189">
        <f t="shared" si="4"/>
        <v>0</v>
      </c>
      <c r="G154" s="189">
        <f t="shared" si="4"/>
        <v>0</v>
      </c>
      <c r="H154" s="189">
        <f t="shared" si="4"/>
        <v>0</v>
      </c>
      <c r="I154" s="189">
        <f t="shared" si="4"/>
        <v>0</v>
      </c>
      <c r="J154" s="189">
        <f t="shared" si="4"/>
        <v>0</v>
      </c>
      <c r="K154" s="189">
        <f t="shared" si="4"/>
        <v>0</v>
      </c>
      <c r="L154" s="189">
        <f t="shared" si="4"/>
        <v>0</v>
      </c>
      <c r="M154" s="189">
        <f>SUM(M152:M153)</f>
        <v>0</v>
      </c>
      <c r="N154" s="189">
        <f>SUM(D154:M154)</f>
        <v>0</v>
      </c>
    </row>
    <row r="158" spans="2:15" ht="15" thickBot="1" x14ac:dyDescent="0.35"/>
    <row r="159" spans="2:15" ht="19.2" thickTop="1" thickBot="1" x14ac:dyDescent="0.35">
      <c r="C159" s="505" t="s">
        <v>130</v>
      </c>
      <c r="D159" s="506"/>
      <c r="E159" s="506"/>
      <c r="F159" s="506"/>
      <c r="G159" s="506"/>
      <c r="H159" s="506"/>
      <c r="I159" s="506"/>
      <c r="J159" s="506"/>
      <c r="K159" s="506"/>
      <c r="L159" s="506"/>
      <c r="M159" s="506"/>
      <c r="N159" s="506"/>
      <c r="O159" s="507"/>
    </row>
    <row r="160" spans="2:15" ht="15" thickTop="1" x14ac:dyDescent="0.3"/>
    <row r="162" spans="2:16" ht="41.4" x14ac:dyDescent="0.3">
      <c r="B162" s="138" t="s">
        <v>89</v>
      </c>
      <c r="C162" s="138" t="s">
        <v>143</v>
      </c>
      <c r="D162" s="138" t="s">
        <v>67</v>
      </c>
      <c r="E162" s="173" t="s">
        <v>145</v>
      </c>
      <c r="F162" s="173" t="s">
        <v>146</v>
      </c>
      <c r="G162" s="173" t="s">
        <v>147</v>
      </c>
      <c r="H162" s="173" t="s">
        <v>148</v>
      </c>
      <c r="I162" s="173" t="s">
        <v>149</v>
      </c>
      <c r="J162" s="173" t="s">
        <v>150</v>
      </c>
      <c r="K162" s="173" t="s">
        <v>151</v>
      </c>
      <c r="L162" s="173" t="s">
        <v>152</v>
      </c>
      <c r="M162" s="173" t="s">
        <v>153</v>
      </c>
      <c r="N162" s="173" t="s">
        <v>154</v>
      </c>
      <c r="O162" s="140" t="s">
        <v>141</v>
      </c>
      <c r="P162" s="174" t="s">
        <v>155</v>
      </c>
    </row>
    <row r="163" spans="2:16" x14ac:dyDescent="0.3">
      <c r="B163" s="502" t="s">
        <v>319</v>
      </c>
      <c r="C163" s="502"/>
      <c r="D163" s="175" t="s">
        <v>123</v>
      </c>
      <c r="E163" s="176"/>
      <c r="F163" s="176"/>
      <c r="G163" s="176"/>
      <c r="H163" s="176"/>
      <c r="I163" s="176"/>
      <c r="J163" s="176"/>
      <c r="K163" s="176"/>
      <c r="L163" s="176"/>
      <c r="M163" s="176"/>
      <c r="N163" s="176"/>
      <c r="O163" s="176">
        <f>SUM(E163:N163)</f>
        <v>0</v>
      </c>
      <c r="P163" s="510"/>
    </row>
    <row r="164" spans="2:16" x14ac:dyDescent="0.3">
      <c r="B164" s="502"/>
      <c r="C164" s="502"/>
      <c r="D164" s="177" t="s">
        <v>73</v>
      </c>
      <c r="E164" s="178" t="e">
        <f>E163/O163</f>
        <v>#DIV/0!</v>
      </c>
      <c r="F164" s="178" t="e">
        <f>F163/O163</f>
        <v>#DIV/0!</v>
      </c>
      <c r="G164" s="178" t="e">
        <f>G163/O163</f>
        <v>#DIV/0!</v>
      </c>
      <c r="H164" s="178" t="e">
        <f>H163/O163</f>
        <v>#DIV/0!</v>
      </c>
      <c r="I164" s="326" t="e">
        <f>I163/O163</f>
        <v>#DIV/0!</v>
      </c>
      <c r="J164" s="178" t="e">
        <f>J163/O163</f>
        <v>#DIV/0!</v>
      </c>
      <c r="K164" s="178" t="e">
        <f>K163/O163</f>
        <v>#DIV/0!</v>
      </c>
      <c r="L164" s="326" t="e">
        <f>L163/O163</f>
        <v>#DIV/0!</v>
      </c>
      <c r="M164" s="178" t="e">
        <f>M163/O163</f>
        <v>#DIV/0!</v>
      </c>
      <c r="N164" s="178" t="e">
        <f>N163/O163</f>
        <v>#DIV/0!</v>
      </c>
      <c r="O164" s="178" t="e">
        <f>O163/O163</f>
        <v>#DIV/0!</v>
      </c>
      <c r="P164" s="510"/>
    </row>
    <row r="165" spans="2:16" x14ac:dyDescent="0.3">
      <c r="B165" s="502"/>
      <c r="C165" s="502"/>
      <c r="D165" s="321" t="s">
        <v>122</v>
      </c>
      <c r="E165" s="179"/>
      <c r="F165" s="179"/>
      <c r="G165" s="179"/>
      <c r="H165" s="179"/>
      <c r="I165" s="176"/>
      <c r="J165" s="179"/>
      <c r="K165" s="179"/>
      <c r="L165" s="176"/>
      <c r="M165" s="179"/>
      <c r="N165" s="179"/>
      <c r="O165" s="179">
        <f>SUM(E165:N165)</f>
        <v>0</v>
      </c>
      <c r="P165" s="511"/>
    </row>
    <row r="166" spans="2:16" x14ac:dyDescent="0.3">
      <c r="B166" s="502"/>
      <c r="C166" s="502"/>
      <c r="D166" s="321" t="s">
        <v>73</v>
      </c>
      <c r="E166" s="322" t="e">
        <f>E165/O165</f>
        <v>#DIV/0!</v>
      </c>
      <c r="F166" s="322" t="e">
        <f>F165/O165</f>
        <v>#DIV/0!</v>
      </c>
      <c r="G166" s="322" t="e">
        <f>G165/O165</f>
        <v>#DIV/0!</v>
      </c>
      <c r="H166" s="322" t="e">
        <f>H165/O165</f>
        <v>#DIV/0!</v>
      </c>
      <c r="I166" s="327" t="e">
        <f>I165/O165</f>
        <v>#DIV/0!</v>
      </c>
      <c r="J166" s="322" t="e">
        <f>J165/O165</f>
        <v>#DIV/0!</v>
      </c>
      <c r="K166" s="322" t="e">
        <f>K165/O165</f>
        <v>#DIV/0!</v>
      </c>
      <c r="L166" s="327" t="e">
        <f>L165/O165</f>
        <v>#DIV/0!</v>
      </c>
      <c r="M166" s="322" t="e">
        <f>M165/O165</f>
        <v>#DIV/0!</v>
      </c>
      <c r="N166" s="322" t="e">
        <f>N165/O165</f>
        <v>#DIV/0!</v>
      </c>
      <c r="O166" s="322" t="e">
        <f>O165/O165</f>
        <v>#DIV/0!</v>
      </c>
      <c r="P166" s="511"/>
    </row>
    <row r="167" spans="2:16" x14ac:dyDescent="0.3">
      <c r="B167" s="502"/>
      <c r="C167" s="502"/>
      <c r="D167" s="175" t="s">
        <v>123</v>
      </c>
      <c r="E167" s="176"/>
      <c r="F167" s="176"/>
      <c r="G167" s="176"/>
      <c r="H167" s="176"/>
      <c r="I167" s="176"/>
      <c r="J167" s="176"/>
      <c r="K167" s="176"/>
      <c r="L167" s="176"/>
      <c r="M167" s="176"/>
      <c r="N167" s="176"/>
      <c r="O167" s="176">
        <f>SUM(E167:N167)</f>
        <v>0</v>
      </c>
      <c r="P167" s="510"/>
    </row>
    <row r="168" spans="2:16" x14ac:dyDescent="0.3">
      <c r="B168" s="502"/>
      <c r="C168" s="502"/>
      <c r="D168" s="180" t="s">
        <v>73</v>
      </c>
      <c r="E168" s="178" t="e">
        <f>E167/O167</f>
        <v>#DIV/0!</v>
      </c>
      <c r="F168" s="178" t="e">
        <f>F167/O167</f>
        <v>#DIV/0!</v>
      </c>
      <c r="G168" s="178" t="e">
        <f>G167/O167</f>
        <v>#DIV/0!</v>
      </c>
      <c r="H168" s="178" t="e">
        <f>H167/O167</f>
        <v>#DIV/0!</v>
      </c>
      <c r="I168" s="326" t="e">
        <f>I167/O167</f>
        <v>#DIV/0!</v>
      </c>
      <c r="J168" s="178" t="e">
        <f>J167/O167</f>
        <v>#DIV/0!</v>
      </c>
      <c r="K168" s="178" t="e">
        <f>K167/O167</f>
        <v>#DIV/0!</v>
      </c>
      <c r="L168" s="326" t="e">
        <f>L167/O167</f>
        <v>#DIV/0!</v>
      </c>
      <c r="M168" s="178" t="e">
        <f>M167/O167</f>
        <v>#DIV/0!</v>
      </c>
      <c r="N168" s="178" t="e">
        <f>N167/O167</f>
        <v>#DIV/0!</v>
      </c>
      <c r="O168" s="178" t="e">
        <f>O167/O167</f>
        <v>#DIV/0!</v>
      </c>
      <c r="P168" s="510"/>
    </row>
    <row r="169" spans="2:16" x14ac:dyDescent="0.3">
      <c r="B169" s="502"/>
      <c r="C169" s="502"/>
      <c r="D169" s="321" t="s">
        <v>122</v>
      </c>
      <c r="E169" s="179"/>
      <c r="F169" s="179"/>
      <c r="G169" s="179"/>
      <c r="H169" s="179"/>
      <c r="I169" s="176"/>
      <c r="J169" s="179"/>
      <c r="K169" s="179"/>
      <c r="L169" s="176"/>
      <c r="M169" s="179"/>
      <c r="N169" s="179"/>
      <c r="O169" s="179">
        <f>SUM(E169:N169)</f>
        <v>0</v>
      </c>
      <c r="P169" s="511"/>
    </row>
    <row r="170" spans="2:16" x14ac:dyDescent="0.3">
      <c r="B170" s="502"/>
      <c r="C170" s="502"/>
      <c r="D170" s="321" t="s">
        <v>73</v>
      </c>
      <c r="E170" s="322" t="e">
        <f>E169/O169</f>
        <v>#DIV/0!</v>
      </c>
      <c r="F170" s="322" t="e">
        <f>F169/O169</f>
        <v>#DIV/0!</v>
      </c>
      <c r="G170" s="322" t="e">
        <f>G169/O169</f>
        <v>#DIV/0!</v>
      </c>
      <c r="H170" s="322" t="e">
        <f>H169/O169</f>
        <v>#DIV/0!</v>
      </c>
      <c r="I170" s="327" t="e">
        <f>I169/O169</f>
        <v>#DIV/0!</v>
      </c>
      <c r="J170" s="322" t="e">
        <f>J169/O169</f>
        <v>#DIV/0!</v>
      </c>
      <c r="K170" s="322" t="e">
        <f>K169/O169</f>
        <v>#DIV/0!</v>
      </c>
      <c r="L170" s="327" t="e">
        <f>L169/O169</f>
        <v>#DIV/0!</v>
      </c>
      <c r="M170" s="322" t="e">
        <f>M169/O169</f>
        <v>#DIV/0!</v>
      </c>
      <c r="N170" s="322" t="e">
        <f>N169/O169</f>
        <v>#DIV/0!</v>
      </c>
      <c r="O170" s="322" t="e">
        <f>O169/O169</f>
        <v>#DIV/0!</v>
      </c>
      <c r="P170" s="511"/>
    </row>
    <row r="171" spans="2:16" x14ac:dyDescent="0.3">
      <c r="B171" s="545" t="s">
        <v>320</v>
      </c>
      <c r="C171" s="502"/>
      <c r="D171" s="175" t="s">
        <v>123</v>
      </c>
      <c r="E171" s="176"/>
      <c r="F171" s="176"/>
      <c r="G171" s="176"/>
      <c r="H171" s="176"/>
      <c r="I171" s="176"/>
      <c r="J171" s="176"/>
      <c r="K171" s="176"/>
      <c r="L171" s="176"/>
      <c r="M171" s="176"/>
      <c r="N171" s="176"/>
      <c r="O171" s="176">
        <f>SUM(E171:N171)</f>
        <v>0</v>
      </c>
      <c r="P171" s="510"/>
    </row>
    <row r="172" spans="2:16" x14ac:dyDescent="0.3">
      <c r="B172" s="546"/>
      <c r="C172" s="502"/>
      <c r="D172" s="180" t="s">
        <v>73</v>
      </c>
      <c r="E172" s="178" t="e">
        <f>E171/O171</f>
        <v>#DIV/0!</v>
      </c>
      <c r="F172" s="178" t="e">
        <f>F171/O171</f>
        <v>#DIV/0!</v>
      </c>
      <c r="G172" s="178" t="e">
        <f>G171/O171</f>
        <v>#DIV/0!</v>
      </c>
      <c r="H172" s="178" t="e">
        <f>H171/O171</f>
        <v>#DIV/0!</v>
      </c>
      <c r="I172" s="326" t="e">
        <f>I171/O171</f>
        <v>#DIV/0!</v>
      </c>
      <c r="J172" s="178" t="e">
        <f>J171/O171</f>
        <v>#DIV/0!</v>
      </c>
      <c r="K172" s="178" t="e">
        <f>K171/O171</f>
        <v>#DIV/0!</v>
      </c>
      <c r="L172" s="326" t="e">
        <f>L171/O171</f>
        <v>#DIV/0!</v>
      </c>
      <c r="M172" s="178" t="e">
        <f>M171/O171</f>
        <v>#DIV/0!</v>
      </c>
      <c r="N172" s="178" t="e">
        <f>N171/O171</f>
        <v>#DIV/0!</v>
      </c>
      <c r="O172" s="178" t="e">
        <f>O171/O171</f>
        <v>#DIV/0!</v>
      </c>
      <c r="P172" s="510"/>
    </row>
    <row r="173" spans="2:16" x14ac:dyDescent="0.3">
      <c r="B173" s="546"/>
      <c r="C173" s="502"/>
      <c r="D173" s="321" t="s">
        <v>122</v>
      </c>
      <c r="E173" s="179"/>
      <c r="F173" s="179"/>
      <c r="G173" s="179"/>
      <c r="H173" s="179"/>
      <c r="I173" s="176"/>
      <c r="J173" s="179"/>
      <c r="K173" s="179"/>
      <c r="L173" s="176"/>
      <c r="M173" s="179"/>
      <c r="N173" s="179"/>
      <c r="O173" s="179">
        <f>SUM(E173:N173)</f>
        <v>0</v>
      </c>
      <c r="P173" s="511"/>
    </row>
    <row r="174" spans="2:16" x14ac:dyDescent="0.3">
      <c r="B174" s="546"/>
      <c r="C174" s="502"/>
      <c r="D174" s="321" t="s">
        <v>73</v>
      </c>
      <c r="E174" s="322" t="e">
        <f>E173/O173</f>
        <v>#DIV/0!</v>
      </c>
      <c r="F174" s="322" t="e">
        <f>F173/O173</f>
        <v>#DIV/0!</v>
      </c>
      <c r="G174" s="322" t="e">
        <f>G173/O173</f>
        <v>#DIV/0!</v>
      </c>
      <c r="H174" s="322" t="e">
        <f>H173/O173</f>
        <v>#DIV/0!</v>
      </c>
      <c r="I174" s="327" t="e">
        <f>I173/O173</f>
        <v>#DIV/0!</v>
      </c>
      <c r="J174" s="322" t="e">
        <f>J173/O173</f>
        <v>#DIV/0!</v>
      </c>
      <c r="K174" s="322" t="e">
        <f>K173/O173</f>
        <v>#DIV/0!</v>
      </c>
      <c r="L174" s="327" t="e">
        <f>L173/O173</f>
        <v>#DIV/0!</v>
      </c>
      <c r="M174" s="322" t="e">
        <f>M173/O173</f>
        <v>#DIV/0!</v>
      </c>
      <c r="N174" s="322" t="e">
        <f>N173/O173</f>
        <v>#DIV/0!</v>
      </c>
      <c r="O174" s="322" t="e">
        <f>O173/O173</f>
        <v>#DIV/0!</v>
      </c>
      <c r="P174" s="511"/>
    </row>
    <row r="175" spans="2:16" x14ac:dyDescent="0.3">
      <c r="B175" s="546"/>
      <c r="C175" s="502"/>
      <c r="D175" s="175" t="s">
        <v>123</v>
      </c>
      <c r="E175" s="176"/>
      <c r="F175" s="176"/>
      <c r="G175" s="176"/>
      <c r="H175" s="176"/>
      <c r="I175" s="176"/>
      <c r="J175" s="176"/>
      <c r="K175" s="176"/>
      <c r="L175" s="176"/>
      <c r="M175" s="176"/>
      <c r="N175" s="176"/>
      <c r="O175" s="176">
        <f>SUM(E175:N175)</f>
        <v>0</v>
      </c>
      <c r="P175" s="510"/>
    </row>
    <row r="176" spans="2:16" x14ac:dyDescent="0.3">
      <c r="B176" s="546"/>
      <c r="C176" s="502"/>
      <c r="D176" s="177" t="s">
        <v>73</v>
      </c>
      <c r="E176" s="178" t="e">
        <f>E175/O175</f>
        <v>#DIV/0!</v>
      </c>
      <c r="F176" s="178" t="e">
        <f>F175/O175</f>
        <v>#DIV/0!</v>
      </c>
      <c r="G176" s="178" t="e">
        <f>G175/O175</f>
        <v>#DIV/0!</v>
      </c>
      <c r="H176" s="178" t="e">
        <f>H175/O175</f>
        <v>#DIV/0!</v>
      </c>
      <c r="I176" s="326" t="e">
        <f>I175/O175</f>
        <v>#DIV/0!</v>
      </c>
      <c r="J176" s="178" t="e">
        <f>J175/O175</f>
        <v>#DIV/0!</v>
      </c>
      <c r="K176" s="178" t="e">
        <f>K175/O175</f>
        <v>#DIV/0!</v>
      </c>
      <c r="L176" s="326" t="e">
        <f>L175/O175</f>
        <v>#DIV/0!</v>
      </c>
      <c r="M176" s="178" t="e">
        <f>M175/O175</f>
        <v>#DIV/0!</v>
      </c>
      <c r="N176" s="178" t="e">
        <f>N175/O175</f>
        <v>#DIV/0!</v>
      </c>
      <c r="O176" s="178" t="e">
        <f>O175/O175</f>
        <v>#DIV/0!</v>
      </c>
      <c r="P176" s="510"/>
    </row>
    <row r="177" spans="2:16" x14ac:dyDescent="0.3">
      <c r="B177" s="546"/>
      <c r="C177" s="502"/>
      <c r="D177" s="321" t="s">
        <v>122</v>
      </c>
      <c r="E177" s="179"/>
      <c r="F177" s="179"/>
      <c r="G177" s="179"/>
      <c r="H177" s="179"/>
      <c r="I177" s="176"/>
      <c r="J177" s="179"/>
      <c r="K177" s="179"/>
      <c r="L177" s="176"/>
      <c r="M177" s="179"/>
      <c r="N177" s="179"/>
      <c r="O177" s="179">
        <f>SUM(E177:N177)</f>
        <v>0</v>
      </c>
      <c r="P177" s="511"/>
    </row>
    <row r="178" spans="2:16" x14ac:dyDescent="0.3">
      <c r="B178" s="546"/>
      <c r="C178" s="502"/>
      <c r="D178" s="321" t="s">
        <v>73</v>
      </c>
      <c r="E178" s="322" t="e">
        <f>E177/O177</f>
        <v>#DIV/0!</v>
      </c>
      <c r="F178" s="322" t="e">
        <f>F177/O177</f>
        <v>#DIV/0!</v>
      </c>
      <c r="G178" s="322" t="e">
        <f>G177/O177</f>
        <v>#DIV/0!</v>
      </c>
      <c r="H178" s="322" t="e">
        <f>H177/O177</f>
        <v>#DIV/0!</v>
      </c>
      <c r="I178" s="327" t="e">
        <f>I177/O177</f>
        <v>#DIV/0!</v>
      </c>
      <c r="J178" s="322" t="e">
        <f>J177/O177</f>
        <v>#DIV/0!</v>
      </c>
      <c r="K178" s="322" t="e">
        <f>K177/O177</f>
        <v>#DIV/0!</v>
      </c>
      <c r="L178" s="327" t="e">
        <f>L177/O177</f>
        <v>#DIV/0!</v>
      </c>
      <c r="M178" s="322" t="e">
        <f>M177/O177</f>
        <v>#DIV/0!</v>
      </c>
      <c r="N178" s="322" t="e">
        <f>N177/O177</f>
        <v>#DIV/0!</v>
      </c>
      <c r="O178" s="322" t="e">
        <f>O177/O177</f>
        <v>#DIV/0!</v>
      </c>
      <c r="P178" s="511"/>
    </row>
    <row r="179" spans="2:16" x14ac:dyDescent="0.3">
      <c r="B179" s="555" t="s">
        <v>59</v>
      </c>
      <c r="C179" s="515"/>
      <c r="D179" s="175" t="s">
        <v>123</v>
      </c>
      <c r="E179" s="176"/>
      <c r="F179" s="176"/>
      <c r="G179" s="176"/>
      <c r="H179" s="176"/>
      <c r="I179" s="176"/>
      <c r="J179" s="176"/>
      <c r="K179" s="176"/>
      <c r="L179" s="176"/>
      <c r="M179" s="176"/>
      <c r="N179" s="176"/>
      <c r="O179" s="176">
        <f>SUM(E179:N179)</f>
        <v>0</v>
      </c>
      <c r="P179" s="510"/>
    </row>
    <row r="180" spans="2:16" x14ac:dyDescent="0.3">
      <c r="B180" s="556"/>
      <c r="C180" s="515"/>
      <c r="D180" s="177" t="s">
        <v>73</v>
      </c>
      <c r="E180" s="178" t="e">
        <f>E179/O179</f>
        <v>#DIV/0!</v>
      </c>
      <c r="F180" s="178" t="e">
        <f>F179/O179</f>
        <v>#DIV/0!</v>
      </c>
      <c r="G180" s="178" t="e">
        <f>G179/O179</f>
        <v>#DIV/0!</v>
      </c>
      <c r="H180" s="178" t="e">
        <f>H179/O179</f>
        <v>#DIV/0!</v>
      </c>
      <c r="I180" s="326" t="e">
        <f>I179/O179</f>
        <v>#DIV/0!</v>
      </c>
      <c r="J180" s="178" t="e">
        <f>J179/O179</f>
        <v>#DIV/0!</v>
      </c>
      <c r="K180" s="178" t="e">
        <f>K179/O179</f>
        <v>#DIV/0!</v>
      </c>
      <c r="L180" s="326" t="e">
        <f>L179/O179</f>
        <v>#DIV/0!</v>
      </c>
      <c r="M180" s="178" t="e">
        <f>M179/O179</f>
        <v>#DIV/0!</v>
      </c>
      <c r="N180" s="178" t="e">
        <f>N179/O179</f>
        <v>#DIV/0!</v>
      </c>
      <c r="O180" s="178" t="e">
        <f>O179/O179</f>
        <v>#DIV/0!</v>
      </c>
      <c r="P180" s="510"/>
    </row>
    <row r="181" spans="2:16" x14ac:dyDescent="0.3">
      <c r="B181" s="556"/>
      <c r="C181" s="515"/>
      <c r="D181" s="321" t="s">
        <v>122</v>
      </c>
      <c r="E181" s="179"/>
      <c r="F181" s="179"/>
      <c r="G181" s="179"/>
      <c r="H181" s="179"/>
      <c r="I181" s="176"/>
      <c r="J181" s="179"/>
      <c r="K181" s="179"/>
      <c r="L181" s="176"/>
      <c r="M181" s="179"/>
      <c r="N181" s="179"/>
      <c r="O181" s="179">
        <f>SUM(E181:N181)</f>
        <v>0</v>
      </c>
      <c r="P181" s="511"/>
    </row>
    <row r="182" spans="2:16" x14ac:dyDescent="0.3">
      <c r="B182" s="556"/>
      <c r="C182" s="515"/>
      <c r="D182" s="321" t="s">
        <v>73</v>
      </c>
      <c r="E182" s="322" t="e">
        <f>E181/O181</f>
        <v>#DIV/0!</v>
      </c>
      <c r="F182" s="322" t="e">
        <f>F181/O181</f>
        <v>#DIV/0!</v>
      </c>
      <c r="G182" s="322" t="e">
        <f>G181/O181</f>
        <v>#DIV/0!</v>
      </c>
      <c r="H182" s="322" t="e">
        <f>H181/O181</f>
        <v>#DIV/0!</v>
      </c>
      <c r="I182" s="327" t="e">
        <f>I181/O181</f>
        <v>#DIV/0!</v>
      </c>
      <c r="J182" s="322" t="e">
        <f>J181/O181</f>
        <v>#DIV/0!</v>
      </c>
      <c r="K182" s="322" t="e">
        <f>K181/O181</f>
        <v>#DIV/0!</v>
      </c>
      <c r="L182" s="327" t="e">
        <f>L181/O181</f>
        <v>#DIV/0!</v>
      </c>
      <c r="M182" s="322" t="e">
        <f>M181/O181</f>
        <v>#DIV/0!</v>
      </c>
      <c r="N182" s="322" t="e">
        <f>N181/O181</f>
        <v>#DIV/0!</v>
      </c>
      <c r="O182" s="322" t="e">
        <f>O181/O181</f>
        <v>#DIV/0!</v>
      </c>
      <c r="P182" s="511"/>
    </row>
    <row r="183" spans="2:16" x14ac:dyDescent="0.3">
      <c r="B183" s="556"/>
      <c r="C183" s="515"/>
      <c r="D183" s="175" t="s">
        <v>123</v>
      </c>
      <c r="E183" s="176"/>
      <c r="F183" s="176"/>
      <c r="G183" s="176"/>
      <c r="H183" s="176"/>
      <c r="I183" s="176"/>
      <c r="J183" s="176"/>
      <c r="K183" s="176"/>
      <c r="L183" s="176"/>
      <c r="M183" s="176"/>
      <c r="N183" s="176"/>
      <c r="O183" s="176">
        <f>SUM(E183:N183)</f>
        <v>0</v>
      </c>
      <c r="P183" s="510"/>
    </row>
    <row r="184" spans="2:16" x14ac:dyDescent="0.3">
      <c r="B184" s="556"/>
      <c r="C184" s="515"/>
      <c r="D184" s="180" t="s">
        <v>73</v>
      </c>
      <c r="E184" s="178" t="e">
        <f>E183/O183</f>
        <v>#DIV/0!</v>
      </c>
      <c r="F184" s="178" t="e">
        <f>F183/O183</f>
        <v>#DIV/0!</v>
      </c>
      <c r="G184" s="178" t="e">
        <f>G183/O183</f>
        <v>#DIV/0!</v>
      </c>
      <c r="H184" s="178" t="e">
        <f>H183/O183</f>
        <v>#DIV/0!</v>
      </c>
      <c r="I184" s="326" t="e">
        <f>I183/O183</f>
        <v>#DIV/0!</v>
      </c>
      <c r="J184" s="178" t="e">
        <f>J183/O183</f>
        <v>#DIV/0!</v>
      </c>
      <c r="K184" s="178" t="e">
        <f>K183/O183</f>
        <v>#DIV/0!</v>
      </c>
      <c r="L184" s="326" t="e">
        <f>L183/O183</f>
        <v>#DIV/0!</v>
      </c>
      <c r="M184" s="178" t="e">
        <f>M183/O183</f>
        <v>#DIV/0!</v>
      </c>
      <c r="N184" s="178" t="e">
        <f>N183/O183</f>
        <v>#DIV/0!</v>
      </c>
      <c r="O184" s="178" t="e">
        <f>O183/O183</f>
        <v>#DIV/0!</v>
      </c>
      <c r="P184" s="510"/>
    </row>
    <row r="185" spans="2:16" x14ac:dyDescent="0.3">
      <c r="B185" s="556"/>
      <c r="C185" s="515"/>
      <c r="D185" s="321" t="s">
        <v>122</v>
      </c>
      <c r="E185" s="179"/>
      <c r="F185" s="179"/>
      <c r="G185" s="179"/>
      <c r="H185" s="179"/>
      <c r="I185" s="176"/>
      <c r="J185" s="179"/>
      <c r="K185" s="179"/>
      <c r="L185" s="176"/>
      <c r="M185" s="179"/>
      <c r="N185" s="179"/>
      <c r="O185" s="179">
        <f>SUM(E185:N185)</f>
        <v>0</v>
      </c>
      <c r="P185" s="511"/>
    </row>
    <row r="186" spans="2:16" x14ac:dyDescent="0.3">
      <c r="B186" s="557"/>
      <c r="C186" s="515"/>
      <c r="D186" s="321" t="s">
        <v>73</v>
      </c>
      <c r="E186" s="322" t="e">
        <f>E185/O185</f>
        <v>#DIV/0!</v>
      </c>
      <c r="F186" s="322" t="e">
        <f>F185/O185</f>
        <v>#DIV/0!</v>
      </c>
      <c r="G186" s="322" t="e">
        <f>G185/O185</f>
        <v>#DIV/0!</v>
      </c>
      <c r="H186" s="322" t="e">
        <f>H185/O185</f>
        <v>#DIV/0!</v>
      </c>
      <c r="I186" s="327" t="e">
        <f>I185/O185</f>
        <v>#DIV/0!</v>
      </c>
      <c r="J186" s="322" t="e">
        <f>J185/O185</f>
        <v>#DIV/0!</v>
      </c>
      <c r="K186" s="322" t="e">
        <f>K185/O185</f>
        <v>#DIV/0!</v>
      </c>
      <c r="L186" s="327" t="e">
        <f>L185/O185</f>
        <v>#DIV/0!</v>
      </c>
      <c r="M186" s="322" t="e">
        <f>M185/O185</f>
        <v>#DIV/0!</v>
      </c>
      <c r="N186" s="322" t="e">
        <f>N185/O185</f>
        <v>#DIV/0!</v>
      </c>
      <c r="O186" s="322" t="e">
        <f>O185/O185</f>
        <v>#DIV/0!</v>
      </c>
      <c r="P186" s="511"/>
    </row>
    <row r="187" spans="2:16" x14ac:dyDescent="0.3">
      <c r="B187" s="558" t="s">
        <v>322</v>
      </c>
      <c r="C187" s="502"/>
      <c r="D187" s="175" t="s">
        <v>123</v>
      </c>
      <c r="E187" s="176"/>
      <c r="F187" s="176"/>
      <c r="G187" s="176"/>
      <c r="H187" s="176"/>
      <c r="I187" s="176"/>
      <c r="J187" s="176"/>
      <c r="K187" s="176"/>
      <c r="L187" s="176"/>
      <c r="M187" s="176"/>
      <c r="N187" s="176"/>
      <c r="O187" s="176">
        <f>SUM(E187:N187)</f>
        <v>0</v>
      </c>
      <c r="P187" s="510"/>
    </row>
    <row r="188" spans="2:16" x14ac:dyDescent="0.3">
      <c r="B188" s="546"/>
      <c r="C188" s="502"/>
      <c r="D188" s="177" t="s">
        <v>73</v>
      </c>
      <c r="E188" s="178" t="e">
        <f>E187/O187</f>
        <v>#DIV/0!</v>
      </c>
      <c r="F188" s="178" t="e">
        <f>F187/O187</f>
        <v>#DIV/0!</v>
      </c>
      <c r="G188" s="178" t="e">
        <f>G187/O187</f>
        <v>#DIV/0!</v>
      </c>
      <c r="H188" s="178" t="e">
        <f>H187/O187</f>
        <v>#DIV/0!</v>
      </c>
      <c r="I188" s="326" t="e">
        <f>I187/O187</f>
        <v>#DIV/0!</v>
      </c>
      <c r="J188" s="178" t="e">
        <f>J187/O187</f>
        <v>#DIV/0!</v>
      </c>
      <c r="K188" s="178" t="e">
        <f>K187/O187</f>
        <v>#DIV/0!</v>
      </c>
      <c r="L188" s="326" t="e">
        <f>L187/O187</f>
        <v>#DIV/0!</v>
      </c>
      <c r="M188" s="178" t="e">
        <f>M187/O187</f>
        <v>#DIV/0!</v>
      </c>
      <c r="N188" s="178" t="e">
        <f>N187/O187</f>
        <v>#DIV/0!</v>
      </c>
      <c r="O188" s="178" t="e">
        <f>O187/O187</f>
        <v>#DIV/0!</v>
      </c>
      <c r="P188" s="510"/>
    </row>
    <row r="189" spans="2:16" x14ac:dyDescent="0.3">
      <c r="B189" s="546"/>
      <c r="C189" s="502"/>
      <c r="D189" s="321" t="s">
        <v>122</v>
      </c>
      <c r="E189" s="179"/>
      <c r="F189" s="179"/>
      <c r="G189" s="179"/>
      <c r="H189" s="179"/>
      <c r="I189" s="176"/>
      <c r="J189" s="179"/>
      <c r="K189" s="179"/>
      <c r="L189" s="176"/>
      <c r="M189" s="179"/>
      <c r="N189" s="179"/>
      <c r="O189" s="179">
        <f>SUM(E189:N189)</f>
        <v>0</v>
      </c>
      <c r="P189" s="511"/>
    </row>
    <row r="190" spans="2:16" x14ac:dyDescent="0.3">
      <c r="B190" s="546"/>
      <c r="C190" s="502"/>
      <c r="D190" s="321" t="s">
        <v>73</v>
      </c>
      <c r="E190" s="322" t="e">
        <f>E189/O189</f>
        <v>#DIV/0!</v>
      </c>
      <c r="F190" s="322" t="e">
        <f>F189/O189</f>
        <v>#DIV/0!</v>
      </c>
      <c r="G190" s="322" t="e">
        <f>G189/O189</f>
        <v>#DIV/0!</v>
      </c>
      <c r="H190" s="322" t="e">
        <f>H189/O189</f>
        <v>#DIV/0!</v>
      </c>
      <c r="I190" s="327" t="e">
        <f>I189/O189</f>
        <v>#DIV/0!</v>
      </c>
      <c r="J190" s="322" t="e">
        <f>J189/O189</f>
        <v>#DIV/0!</v>
      </c>
      <c r="K190" s="322" t="e">
        <f>K189/O189</f>
        <v>#DIV/0!</v>
      </c>
      <c r="L190" s="327" t="e">
        <f>L189/O189</f>
        <v>#DIV/0!</v>
      </c>
      <c r="M190" s="322" t="e">
        <f>M189/O189</f>
        <v>#DIV/0!</v>
      </c>
      <c r="N190" s="322" t="e">
        <f>N189/O189</f>
        <v>#DIV/0!</v>
      </c>
      <c r="O190" s="322" t="e">
        <f>O189/O189</f>
        <v>#DIV/0!</v>
      </c>
      <c r="P190" s="511"/>
    </row>
    <row r="191" spans="2:16" x14ac:dyDescent="0.3">
      <c r="B191" s="546"/>
      <c r="C191" s="545"/>
      <c r="D191" s="175" t="s">
        <v>123</v>
      </c>
      <c r="E191" s="176"/>
      <c r="F191" s="176"/>
      <c r="G191" s="176"/>
      <c r="H191" s="176"/>
      <c r="I191" s="176"/>
      <c r="J191" s="176"/>
      <c r="K191" s="176"/>
      <c r="L191" s="176"/>
      <c r="M191" s="176"/>
      <c r="N191" s="176"/>
      <c r="O191" s="176">
        <f>SUM(E191:N191)</f>
        <v>0</v>
      </c>
      <c r="P191" s="510"/>
    </row>
    <row r="192" spans="2:16" x14ac:dyDescent="0.3">
      <c r="B192" s="546"/>
      <c r="C192" s="546"/>
      <c r="D192" s="177" t="s">
        <v>73</v>
      </c>
      <c r="E192" s="178" t="e">
        <f>E191/O191</f>
        <v>#DIV/0!</v>
      </c>
      <c r="F192" s="178" t="e">
        <f>F191/O191</f>
        <v>#DIV/0!</v>
      </c>
      <c r="G192" s="178" t="e">
        <f>G191/O191</f>
        <v>#DIV/0!</v>
      </c>
      <c r="H192" s="178" t="e">
        <f>H191/O191</f>
        <v>#DIV/0!</v>
      </c>
      <c r="I192" s="326" t="e">
        <f>I191/O191</f>
        <v>#DIV/0!</v>
      </c>
      <c r="J192" s="178" t="e">
        <f>J191/O191</f>
        <v>#DIV/0!</v>
      </c>
      <c r="K192" s="178" t="e">
        <f>K191/O191</f>
        <v>#DIV/0!</v>
      </c>
      <c r="L192" s="326" t="e">
        <f>L191/O191</f>
        <v>#DIV/0!</v>
      </c>
      <c r="M192" s="178" t="e">
        <f>M191/O191</f>
        <v>#DIV/0!</v>
      </c>
      <c r="N192" s="178" t="e">
        <f>N191/O191</f>
        <v>#DIV/0!</v>
      </c>
      <c r="O192" s="178" t="e">
        <f>O191/O191</f>
        <v>#DIV/0!</v>
      </c>
      <c r="P192" s="510"/>
    </row>
    <row r="193" spans="2:16" x14ac:dyDescent="0.3">
      <c r="B193" s="546"/>
      <c r="C193" s="546"/>
      <c r="D193" s="321" t="s">
        <v>122</v>
      </c>
      <c r="E193" s="179"/>
      <c r="F193" s="179"/>
      <c r="G193" s="179"/>
      <c r="H193" s="179"/>
      <c r="I193" s="176"/>
      <c r="J193" s="179"/>
      <c r="K193" s="179"/>
      <c r="L193" s="176"/>
      <c r="M193" s="179"/>
      <c r="N193" s="179"/>
      <c r="O193" s="179">
        <f>SUM(E193:N193)</f>
        <v>0</v>
      </c>
      <c r="P193" s="511"/>
    </row>
    <row r="194" spans="2:16" x14ac:dyDescent="0.3">
      <c r="B194" s="546"/>
      <c r="C194" s="559"/>
      <c r="D194" s="321" t="s">
        <v>73</v>
      </c>
      <c r="E194" s="322" t="e">
        <f>E193/O193</f>
        <v>#DIV/0!</v>
      </c>
      <c r="F194" s="322" t="e">
        <f>F193/O193</f>
        <v>#DIV/0!</v>
      </c>
      <c r="G194" s="322" t="e">
        <f>G193/O193</f>
        <v>#DIV/0!</v>
      </c>
      <c r="H194" s="322" t="e">
        <f>H193/O193</f>
        <v>#DIV/0!</v>
      </c>
      <c r="I194" s="327" t="e">
        <f>I193/O193</f>
        <v>#DIV/0!</v>
      </c>
      <c r="J194" s="322" t="e">
        <f>J193/O193</f>
        <v>#DIV/0!</v>
      </c>
      <c r="K194" s="322" t="e">
        <f>K193/O193</f>
        <v>#DIV/0!</v>
      </c>
      <c r="L194" s="327" t="e">
        <f>L193/O193</f>
        <v>#DIV/0!</v>
      </c>
      <c r="M194" s="322" t="e">
        <f>M193/O193</f>
        <v>#DIV/0!</v>
      </c>
      <c r="N194" s="322" t="e">
        <f>N193/O193</f>
        <v>#DIV/0!</v>
      </c>
      <c r="O194" s="322" t="e">
        <f>O193/O193</f>
        <v>#DIV/0!</v>
      </c>
      <c r="P194" s="511"/>
    </row>
    <row r="195" spans="2:16" x14ac:dyDescent="0.3">
      <c r="B195" s="558" t="s">
        <v>323</v>
      </c>
      <c r="C195" s="502"/>
      <c r="D195" s="175" t="s">
        <v>123</v>
      </c>
      <c r="E195" s="176"/>
      <c r="F195" s="176"/>
      <c r="G195" s="176"/>
      <c r="H195" s="176"/>
      <c r="I195" s="176"/>
      <c r="J195" s="176"/>
      <c r="K195" s="176"/>
      <c r="L195" s="176"/>
      <c r="M195" s="176"/>
      <c r="N195" s="176"/>
      <c r="O195" s="176">
        <f>SUM(E195:N195)</f>
        <v>0</v>
      </c>
      <c r="P195" s="510"/>
    </row>
    <row r="196" spans="2:16" x14ac:dyDescent="0.3">
      <c r="B196" s="546"/>
      <c r="C196" s="502"/>
      <c r="D196" s="177" t="s">
        <v>73</v>
      </c>
      <c r="E196" s="178" t="e">
        <f>E195/O195</f>
        <v>#DIV/0!</v>
      </c>
      <c r="F196" s="178" t="e">
        <f>F195/O195</f>
        <v>#DIV/0!</v>
      </c>
      <c r="G196" s="178" t="e">
        <f>G195/O195</f>
        <v>#DIV/0!</v>
      </c>
      <c r="H196" s="178" t="e">
        <f>H195/O195</f>
        <v>#DIV/0!</v>
      </c>
      <c r="I196" s="326" t="e">
        <f>I195/O195</f>
        <v>#DIV/0!</v>
      </c>
      <c r="J196" s="178" t="e">
        <f>J195/O195</f>
        <v>#DIV/0!</v>
      </c>
      <c r="K196" s="178" t="e">
        <f>K195/O195</f>
        <v>#DIV/0!</v>
      </c>
      <c r="L196" s="326" t="e">
        <f>L195/O195</f>
        <v>#DIV/0!</v>
      </c>
      <c r="M196" s="178" t="e">
        <f>M195/O195</f>
        <v>#DIV/0!</v>
      </c>
      <c r="N196" s="178" t="e">
        <f>N195/O195</f>
        <v>#DIV/0!</v>
      </c>
      <c r="O196" s="178" t="e">
        <f>O195/O195</f>
        <v>#DIV/0!</v>
      </c>
      <c r="P196" s="510"/>
    </row>
    <row r="197" spans="2:16" x14ac:dyDescent="0.3">
      <c r="B197" s="546"/>
      <c r="C197" s="502"/>
      <c r="D197" s="321" t="s">
        <v>122</v>
      </c>
      <c r="E197" s="179"/>
      <c r="F197" s="179"/>
      <c r="G197" s="179"/>
      <c r="H197" s="179"/>
      <c r="I197" s="176"/>
      <c r="J197" s="179"/>
      <c r="K197" s="179"/>
      <c r="L197" s="176"/>
      <c r="M197" s="179"/>
      <c r="N197" s="179"/>
      <c r="O197" s="179">
        <f>SUM(E197:N197)</f>
        <v>0</v>
      </c>
      <c r="P197" s="511"/>
    </row>
    <row r="198" spans="2:16" x14ac:dyDescent="0.3">
      <c r="B198" s="546"/>
      <c r="C198" s="502"/>
      <c r="D198" s="321" t="s">
        <v>73</v>
      </c>
      <c r="E198" s="322" t="e">
        <f>E197/O197</f>
        <v>#DIV/0!</v>
      </c>
      <c r="F198" s="322" t="e">
        <f>F197/O197</f>
        <v>#DIV/0!</v>
      </c>
      <c r="G198" s="322" t="e">
        <f>G197/O197</f>
        <v>#DIV/0!</v>
      </c>
      <c r="H198" s="322" t="e">
        <f>H197/O197</f>
        <v>#DIV/0!</v>
      </c>
      <c r="I198" s="327" t="e">
        <f>I197/O197</f>
        <v>#DIV/0!</v>
      </c>
      <c r="J198" s="322" t="e">
        <f>J197/O197</f>
        <v>#DIV/0!</v>
      </c>
      <c r="K198" s="322" t="e">
        <f>K197/O197</f>
        <v>#DIV/0!</v>
      </c>
      <c r="L198" s="327" t="e">
        <f>L197/O197</f>
        <v>#DIV/0!</v>
      </c>
      <c r="M198" s="322" t="e">
        <f>M197/O197</f>
        <v>#DIV/0!</v>
      </c>
      <c r="N198" s="322" t="e">
        <f>N197/O197</f>
        <v>#DIV/0!</v>
      </c>
      <c r="O198" s="322" t="e">
        <f>O197/O197</f>
        <v>#DIV/0!</v>
      </c>
      <c r="P198" s="511"/>
    </row>
    <row r="199" spans="2:16" x14ac:dyDescent="0.3">
      <c r="B199" s="546"/>
      <c r="C199" s="545"/>
      <c r="D199" s="175" t="s">
        <v>123</v>
      </c>
      <c r="E199" s="176"/>
      <c r="F199" s="176"/>
      <c r="G199" s="176"/>
      <c r="H199" s="176"/>
      <c r="I199" s="176"/>
      <c r="J199" s="176"/>
      <c r="K199" s="176"/>
      <c r="L199" s="176"/>
      <c r="M199" s="176"/>
      <c r="N199" s="176"/>
      <c r="O199" s="176">
        <f>SUM(E199:N199)</f>
        <v>0</v>
      </c>
      <c r="P199" s="510"/>
    </row>
    <row r="200" spans="2:16" x14ac:dyDescent="0.3">
      <c r="B200" s="546"/>
      <c r="C200" s="546"/>
      <c r="D200" s="177" t="s">
        <v>73</v>
      </c>
      <c r="E200" s="178" t="e">
        <f>E199/O199</f>
        <v>#DIV/0!</v>
      </c>
      <c r="F200" s="178" t="e">
        <f>F199/O199</f>
        <v>#DIV/0!</v>
      </c>
      <c r="G200" s="178" t="e">
        <f>G199/O199</f>
        <v>#DIV/0!</v>
      </c>
      <c r="H200" s="178" t="e">
        <f>H199/O199</f>
        <v>#DIV/0!</v>
      </c>
      <c r="I200" s="326" t="e">
        <f>I199/O199</f>
        <v>#DIV/0!</v>
      </c>
      <c r="J200" s="178" t="e">
        <f>J199/O199</f>
        <v>#DIV/0!</v>
      </c>
      <c r="K200" s="178" t="e">
        <f>K199/O199</f>
        <v>#DIV/0!</v>
      </c>
      <c r="L200" s="326" t="e">
        <f>L199/O199</f>
        <v>#DIV/0!</v>
      </c>
      <c r="M200" s="178" t="e">
        <f>M199/O199</f>
        <v>#DIV/0!</v>
      </c>
      <c r="N200" s="178" t="e">
        <f>N199/O199</f>
        <v>#DIV/0!</v>
      </c>
      <c r="O200" s="178" t="e">
        <f>O199/O199</f>
        <v>#DIV/0!</v>
      </c>
      <c r="P200" s="510"/>
    </row>
    <row r="201" spans="2:16" x14ac:dyDescent="0.3">
      <c r="B201" s="546"/>
      <c r="C201" s="546"/>
      <c r="D201" s="321" t="s">
        <v>122</v>
      </c>
      <c r="E201" s="179"/>
      <c r="F201" s="179"/>
      <c r="G201" s="179"/>
      <c r="H201" s="179"/>
      <c r="I201" s="176"/>
      <c r="J201" s="179"/>
      <c r="K201" s="179"/>
      <c r="L201" s="176"/>
      <c r="M201" s="179"/>
      <c r="N201" s="179"/>
      <c r="O201" s="179">
        <f>SUM(E201:N201)</f>
        <v>0</v>
      </c>
      <c r="P201" s="511"/>
    </row>
    <row r="202" spans="2:16" x14ac:dyDescent="0.3">
      <c r="B202" s="546"/>
      <c r="C202" s="559"/>
      <c r="D202" s="321" t="s">
        <v>73</v>
      </c>
      <c r="E202" s="322" t="e">
        <f>E201/O201</f>
        <v>#DIV/0!</v>
      </c>
      <c r="F202" s="322" t="e">
        <f>F201/O201</f>
        <v>#DIV/0!</v>
      </c>
      <c r="G202" s="322" t="e">
        <f>G201/O201</f>
        <v>#DIV/0!</v>
      </c>
      <c r="H202" s="322" t="e">
        <f>H201/O201</f>
        <v>#DIV/0!</v>
      </c>
      <c r="I202" s="327" t="e">
        <f>I201/O201</f>
        <v>#DIV/0!</v>
      </c>
      <c r="J202" s="322" t="e">
        <f>J201/O201</f>
        <v>#DIV/0!</v>
      </c>
      <c r="K202" s="322" t="e">
        <f>K201/O201</f>
        <v>#DIV/0!</v>
      </c>
      <c r="L202" s="327" t="e">
        <f>L201/O201</f>
        <v>#DIV/0!</v>
      </c>
      <c r="M202" s="322" t="e">
        <f>M201/O201</f>
        <v>#DIV/0!</v>
      </c>
      <c r="N202" s="322" t="e">
        <f>N201/O201</f>
        <v>#DIV/0!</v>
      </c>
      <c r="O202" s="322" t="e">
        <f>O201/O201</f>
        <v>#DIV/0!</v>
      </c>
      <c r="P202" s="511"/>
    </row>
    <row r="203" spans="2:16" x14ac:dyDescent="0.3">
      <c r="B203" s="535" t="s">
        <v>324</v>
      </c>
      <c r="C203" s="502"/>
      <c r="D203" s="175" t="s">
        <v>123</v>
      </c>
      <c r="E203" s="176"/>
      <c r="F203" s="176"/>
      <c r="G203" s="176"/>
      <c r="H203" s="176"/>
      <c r="I203" s="176"/>
      <c r="J203" s="176"/>
      <c r="K203" s="176"/>
      <c r="L203" s="176"/>
      <c r="M203" s="176"/>
      <c r="N203" s="176"/>
      <c r="O203" s="176">
        <f>SUM(E203:N203)</f>
        <v>0</v>
      </c>
      <c r="P203" s="510"/>
    </row>
    <row r="204" spans="2:16" x14ac:dyDescent="0.3">
      <c r="B204" s="535"/>
      <c r="C204" s="502"/>
      <c r="D204" s="177" t="s">
        <v>73</v>
      </c>
      <c r="E204" s="178" t="e">
        <f>E203/O203</f>
        <v>#DIV/0!</v>
      </c>
      <c r="F204" s="178" t="e">
        <f>F203/O203</f>
        <v>#DIV/0!</v>
      </c>
      <c r="G204" s="178" t="e">
        <f>G203/O203</f>
        <v>#DIV/0!</v>
      </c>
      <c r="H204" s="178" t="e">
        <f>H203/O203</f>
        <v>#DIV/0!</v>
      </c>
      <c r="I204" s="326" t="e">
        <f>I203/O203</f>
        <v>#DIV/0!</v>
      </c>
      <c r="J204" s="178" t="e">
        <f>J203/O203</f>
        <v>#DIV/0!</v>
      </c>
      <c r="K204" s="178" t="e">
        <f>K203/O203</f>
        <v>#DIV/0!</v>
      </c>
      <c r="L204" s="326" t="e">
        <f>L203/O203</f>
        <v>#DIV/0!</v>
      </c>
      <c r="M204" s="178" t="e">
        <f>M203/O203</f>
        <v>#DIV/0!</v>
      </c>
      <c r="N204" s="178" t="e">
        <f>N203/O203</f>
        <v>#DIV/0!</v>
      </c>
      <c r="O204" s="178" t="e">
        <f>O203/O203</f>
        <v>#DIV/0!</v>
      </c>
      <c r="P204" s="510"/>
    </row>
    <row r="205" spans="2:16" x14ac:dyDescent="0.3">
      <c r="B205" s="535"/>
      <c r="C205" s="502"/>
      <c r="D205" s="321" t="s">
        <v>122</v>
      </c>
      <c r="E205" s="179"/>
      <c r="F205" s="179"/>
      <c r="G205" s="179"/>
      <c r="H205" s="179"/>
      <c r="I205" s="176"/>
      <c r="J205" s="179"/>
      <c r="K205" s="179"/>
      <c r="L205" s="176"/>
      <c r="M205" s="179"/>
      <c r="N205" s="179"/>
      <c r="O205" s="179">
        <f>SUM(E205:N205)</f>
        <v>0</v>
      </c>
      <c r="P205" s="511"/>
    </row>
    <row r="206" spans="2:16" x14ac:dyDescent="0.3">
      <c r="B206" s="535"/>
      <c r="C206" s="502"/>
      <c r="D206" s="321" t="s">
        <v>73</v>
      </c>
      <c r="E206" s="322" t="e">
        <f>E205/O205</f>
        <v>#DIV/0!</v>
      </c>
      <c r="F206" s="322" t="e">
        <f>F205/O205</f>
        <v>#DIV/0!</v>
      </c>
      <c r="G206" s="322" t="e">
        <f>G205/O205</f>
        <v>#DIV/0!</v>
      </c>
      <c r="H206" s="322" t="e">
        <f>H205/O205</f>
        <v>#DIV/0!</v>
      </c>
      <c r="I206" s="327" t="e">
        <f>I205/O205</f>
        <v>#DIV/0!</v>
      </c>
      <c r="J206" s="322" t="e">
        <f>J205/O205</f>
        <v>#DIV/0!</v>
      </c>
      <c r="K206" s="322" t="e">
        <f>K205/O205</f>
        <v>#DIV/0!</v>
      </c>
      <c r="L206" s="327" t="e">
        <f>L205/O205</f>
        <v>#DIV/0!</v>
      </c>
      <c r="M206" s="322" t="e">
        <f>M205/O205</f>
        <v>#DIV/0!</v>
      </c>
      <c r="N206" s="322" t="e">
        <f>N205/O205</f>
        <v>#DIV/0!</v>
      </c>
      <c r="O206" s="322" t="e">
        <f>O205/O205</f>
        <v>#DIV/0!</v>
      </c>
      <c r="P206" s="511"/>
    </row>
    <row r="207" spans="2:16" x14ac:dyDescent="0.3">
      <c r="B207" s="535"/>
      <c r="C207" s="545"/>
      <c r="D207" s="175" t="s">
        <v>123</v>
      </c>
      <c r="E207" s="176"/>
      <c r="F207" s="176"/>
      <c r="G207" s="176"/>
      <c r="H207" s="176"/>
      <c r="I207" s="176"/>
      <c r="J207" s="176"/>
      <c r="K207" s="176"/>
      <c r="L207" s="176"/>
      <c r="M207" s="176"/>
      <c r="N207" s="176"/>
      <c r="O207" s="176">
        <f>SUM(E207:N207)</f>
        <v>0</v>
      </c>
      <c r="P207" s="510"/>
    </row>
    <row r="208" spans="2:16" x14ac:dyDescent="0.3">
      <c r="B208" s="535"/>
      <c r="C208" s="546"/>
      <c r="D208" s="177" t="s">
        <v>73</v>
      </c>
      <c r="E208" s="178" t="e">
        <f>E207/O207</f>
        <v>#DIV/0!</v>
      </c>
      <c r="F208" s="178" t="e">
        <f>F207/O207</f>
        <v>#DIV/0!</v>
      </c>
      <c r="G208" s="178" t="e">
        <f>G207/O207</f>
        <v>#DIV/0!</v>
      </c>
      <c r="H208" s="178" t="e">
        <f>H207/O207</f>
        <v>#DIV/0!</v>
      </c>
      <c r="I208" s="326" t="e">
        <f>I207/O207</f>
        <v>#DIV/0!</v>
      </c>
      <c r="J208" s="178" t="e">
        <f>J207/O207</f>
        <v>#DIV/0!</v>
      </c>
      <c r="K208" s="178" t="e">
        <f>K207/O207</f>
        <v>#DIV/0!</v>
      </c>
      <c r="L208" s="326" t="e">
        <f>L207/O207</f>
        <v>#DIV/0!</v>
      </c>
      <c r="M208" s="178" t="e">
        <f>M207/O207</f>
        <v>#DIV/0!</v>
      </c>
      <c r="N208" s="178" t="e">
        <f>N207/O207</f>
        <v>#DIV/0!</v>
      </c>
      <c r="O208" s="178" t="e">
        <f>O207/O207</f>
        <v>#DIV/0!</v>
      </c>
      <c r="P208" s="510"/>
    </row>
    <row r="209" spans="2:16" x14ac:dyDescent="0.3">
      <c r="B209" s="535"/>
      <c r="C209" s="546"/>
      <c r="D209" s="321" t="s">
        <v>122</v>
      </c>
      <c r="E209" s="179"/>
      <c r="F209" s="179"/>
      <c r="G209" s="179"/>
      <c r="H209" s="179"/>
      <c r="I209" s="176"/>
      <c r="J209" s="179"/>
      <c r="K209" s="179"/>
      <c r="L209" s="176"/>
      <c r="M209" s="179"/>
      <c r="N209" s="179"/>
      <c r="O209" s="179">
        <f>SUM(E209:N209)</f>
        <v>0</v>
      </c>
      <c r="P209" s="511"/>
    </row>
    <row r="210" spans="2:16" x14ac:dyDescent="0.3">
      <c r="B210" s="535"/>
      <c r="C210" s="559"/>
      <c r="D210" s="321" t="s">
        <v>73</v>
      </c>
      <c r="E210" s="322" t="e">
        <f>E209/O209</f>
        <v>#DIV/0!</v>
      </c>
      <c r="F210" s="322" t="e">
        <f>F209/O209</f>
        <v>#DIV/0!</v>
      </c>
      <c r="G210" s="322" t="e">
        <f>G209/O209</f>
        <v>#DIV/0!</v>
      </c>
      <c r="H210" s="322" t="e">
        <f>H209/O209</f>
        <v>#DIV/0!</v>
      </c>
      <c r="I210" s="327" t="e">
        <f>I209/O209</f>
        <v>#DIV/0!</v>
      </c>
      <c r="J210" s="322" t="e">
        <f>J209/O209</f>
        <v>#DIV/0!</v>
      </c>
      <c r="K210" s="322" t="e">
        <f>K209/O209</f>
        <v>#DIV/0!</v>
      </c>
      <c r="L210" s="327" t="e">
        <f>L209/O209</f>
        <v>#DIV/0!</v>
      </c>
      <c r="M210" s="322" t="e">
        <f>M209/O209</f>
        <v>#DIV/0!</v>
      </c>
      <c r="N210" s="322" t="e">
        <f>N209/O209</f>
        <v>#DIV/0!</v>
      </c>
      <c r="O210" s="322" t="e">
        <f>O209/O209</f>
        <v>#DIV/0!</v>
      </c>
      <c r="P210" s="511"/>
    </row>
    <row r="211" spans="2:16" x14ac:dyDescent="0.3">
      <c r="B211" s="555" t="s">
        <v>321</v>
      </c>
      <c r="C211" s="560"/>
      <c r="D211" s="175" t="s">
        <v>123</v>
      </c>
      <c r="E211" s="176"/>
      <c r="F211" s="176"/>
      <c r="G211" s="176"/>
      <c r="H211" s="176"/>
      <c r="I211" s="176"/>
      <c r="J211" s="176"/>
      <c r="K211" s="176"/>
      <c r="L211" s="176"/>
      <c r="M211" s="176"/>
      <c r="N211" s="176"/>
      <c r="O211" s="176">
        <f>SUM(E211:N211)</f>
        <v>0</v>
      </c>
      <c r="P211" s="679"/>
    </row>
    <row r="212" spans="2:16" x14ac:dyDescent="0.3">
      <c r="B212" s="556"/>
      <c r="C212" s="561"/>
      <c r="D212" s="177" t="s">
        <v>73</v>
      </c>
      <c r="E212" s="178" t="e">
        <f>E211/O211</f>
        <v>#DIV/0!</v>
      </c>
      <c r="F212" s="178" t="e">
        <f>F211/O211</f>
        <v>#DIV/0!</v>
      </c>
      <c r="G212" s="178" t="e">
        <f>G211/O211</f>
        <v>#DIV/0!</v>
      </c>
      <c r="H212" s="178" t="e">
        <f>H211/O211</f>
        <v>#DIV/0!</v>
      </c>
      <c r="I212" s="326" t="e">
        <f>I211/O211</f>
        <v>#DIV/0!</v>
      </c>
      <c r="J212" s="178" t="e">
        <f>J211/O211</f>
        <v>#DIV/0!</v>
      </c>
      <c r="K212" s="178" t="e">
        <f>K211/O211</f>
        <v>#DIV/0!</v>
      </c>
      <c r="L212" s="326" t="e">
        <f>L211/O211</f>
        <v>#DIV/0!</v>
      </c>
      <c r="M212" s="178" t="e">
        <f>M211/O211</f>
        <v>#DIV/0!</v>
      </c>
      <c r="N212" s="178" t="e">
        <f>N211/O211</f>
        <v>#DIV/0!</v>
      </c>
      <c r="O212" s="178" t="e">
        <f>O211/O211</f>
        <v>#DIV/0!</v>
      </c>
      <c r="P212" s="680"/>
    </row>
    <row r="213" spans="2:16" x14ac:dyDescent="0.3">
      <c r="B213" s="556"/>
      <c r="C213" s="561"/>
      <c r="D213" s="321" t="s">
        <v>122</v>
      </c>
      <c r="E213" s="179"/>
      <c r="F213" s="179"/>
      <c r="G213" s="179"/>
      <c r="H213" s="179"/>
      <c r="I213" s="176"/>
      <c r="J213" s="179"/>
      <c r="K213" s="179"/>
      <c r="L213" s="176"/>
      <c r="M213" s="179"/>
      <c r="N213" s="179"/>
      <c r="O213" s="179">
        <f>SUM(E213:N213)</f>
        <v>0</v>
      </c>
      <c r="P213" s="511"/>
    </row>
    <row r="214" spans="2:16" x14ac:dyDescent="0.3">
      <c r="B214" s="556"/>
      <c r="C214" s="562"/>
      <c r="D214" s="321" t="s">
        <v>73</v>
      </c>
      <c r="E214" s="322" t="e">
        <f>E213/O213</f>
        <v>#DIV/0!</v>
      </c>
      <c r="F214" s="322" t="e">
        <f>F213/O213</f>
        <v>#DIV/0!</v>
      </c>
      <c r="G214" s="322" t="e">
        <f>G213/O213</f>
        <v>#DIV/0!</v>
      </c>
      <c r="H214" s="322" t="e">
        <f>H213/O213</f>
        <v>#DIV/0!</v>
      </c>
      <c r="I214" s="327" t="e">
        <f>I213/O213</f>
        <v>#DIV/0!</v>
      </c>
      <c r="J214" s="322" t="e">
        <f>J213/O213</f>
        <v>#DIV/0!</v>
      </c>
      <c r="K214" s="322" t="e">
        <f>K213/O213</f>
        <v>#DIV/0!</v>
      </c>
      <c r="L214" s="327" t="e">
        <f>L213/O213</f>
        <v>#DIV/0!</v>
      </c>
      <c r="M214" s="322" t="e">
        <f>M213/O213</f>
        <v>#DIV/0!</v>
      </c>
      <c r="N214" s="322" t="e">
        <f>N213/O213</f>
        <v>#DIV/0!</v>
      </c>
      <c r="O214" s="322" t="e">
        <f>O213/O213</f>
        <v>#DIV/0!</v>
      </c>
      <c r="P214" s="511"/>
    </row>
    <row r="215" spans="2:16" x14ac:dyDescent="0.3">
      <c r="B215" s="556"/>
      <c r="C215" s="515"/>
      <c r="D215" s="175" t="s">
        <v>123</v>
      </c>
      <c r="E215" s="176"/>
      <c r="F215" s="176"/>
      <c r="G215" s="176"/>
      <c r="H215" s="176"/>
      <c r="I215" s="176"/>
      <c r="J215" s="176"/>
      <c r="K215" s="176"/>
      <c r="L215" s="176"/>
      <c r="M215" s="176"/>
      <c r="N215" s="176"/>
      <c r="O215" s="176">
        <f>SUM(E215:N215)</f>
        <v>0</v>
      </c>
      <c r="P215" s="510"/>
    </row>
    <row r="216" spans="2:16" x14ac:dyDescent="0.3">
      <c r="B216" s="556"/>
      <c r="C216" s="515"/>
      <c r="D216" s="180" t="s">
        <v>73</v>
      </c>
      <c r="E216" s="178" t="e">
        <f>E215/O215</f>
        <v>#DIV/0!</v>
      </c>
      <c r="F216" s="178" t="e">
        <f>F215/O215</f>
        <v>#DIV/0!</v>
      </c>
      <c r="G216" s="178" t="e">
        <f>G215/O215</f>
        <v>#DIV/0!</v>
      </c>
      <c r="H216" s="178" t="e">
        <f>H215/O215</f>
        <v>#DIV/0!</v>
      </c>
      <c r="I216" s="326" t="e">
        <f>I215/O215</f>
        <v>#DIV/0!</v>
      </c>
      <c r="J216" s="178" t="e">
        <f>J215/O215</f>
        <v>#DIV/0!</v>
      </c>
      <c r="K216" s="178" t="e">
        <f>K215/O215</f>
        <v>#DIV/0!</v>
      </c>
      <c r="L216" s="326" t="e">
        <f>L215/O215</f>
        <v>#DIV/0!</v>
      </c>
      <c r="M216" s="178" t="e">
        <f>M215/O215</f>
        <v>#DIV/0!</v>
      </c>
      <c r="N216" s="178" t="e">
        <f>N215/O215</f>
        <v>#DIV/0!</v>
      </c>
      <c r="O216" s="178" t="e">
        <f>O215/O215</f>
        <v>#DIV/0!</v>
      </c>
      <c r="P216" s="510"/>
    </row>
    <row r="217" spans="2:16" x14ac:dyDescent="0.3">
      <c r="B217" s="556"/>
      <c r="C217" s="515"/>
      <c r="D217" s="321" t="s">
        <v>122</v>
      </c>
      <c r="E217" s="179"/>
      <c r="F217" s="179"/>
      <c r="G217" s="179"/>
      <c r="H217" s="179"/>
      <c r="I217" s="176"/>
      <c r="J217" s="179"/>
      <c r="K217" s="179"/>
      <c r="L217" s="176"/>
      <c r="M217" s="179"/>
      <c r="N217" s="179"/>
      <c r="O217" s="179">
        <f>SUM(E217:N217)</f>
        <v>0</v>
      </c>
      <c r="P217" s="511"/>
    </row>
    <row r="218" spans="2:16" x14ac:dyDescent="0.3">
      <c r="B218" s="557"/>
      <c r="C218" s="515"/>
      <c r="D218" s="321" t="s">
        <v>73</v>
      </c>
      <c r="E218" s="322" t="e">
        <f>E217/O217</f>
        <v>#DIV/0!</v>
      </c>
      <c r="F218" s="322" t="e">
        <f>F217/O217</f>
        <v>#DIV/0!</v>
      </c>
      <c r="G218" s="322" t="e">
        <f>G217/O217</f>
        <v>#DIV/0!</v>
      </c>
      <c r="H218" s="322" t="e">
        <f>H217/O217</f>
        <v>#DIV/0!</v>
      </c>
      <c r="I218" s="327" t="e">
        <f>I217/O217</f>
        <v>#DIV/0!</v>
      </c>
      <c r="J218" s="322" t="e">
        <f>J217/O217</f>
        <v>#DIV/0!</v>
      </c>
      <c r="K218" s="322" t="e">
        <f>K217/O217</f>
        <v>#DIV/0!</v>
      </c>
      <c r="L218" s="327" t="e">
        <f>L217/O217</f>
        <v>#DIV/0!</v>
      </c>
      <c r="M218" s="322" t="e">
        <f>M217/O217</f>
        <v>#DIV/0!</v>
      </c>
      <c r="N218" s="322" t="e">
        <f>N217/O217</f>
        <v>#DIV/0!</v>
      </c>
      <c r="O218" s="685" t="e">
        <f>O217/O217</f>
        <v>#DIV/0!</v>
      </c>
      <c r="P218" s="511"/>
    </row>
    <row r="219" spans="2:16" x14ac:dyDescent="0.3">
      <c r="B219" s="547" t="s">
        <v>74</v>
      </c>
      <c r="C219" s="548"/>
      <c r="D219" s="549"/>
      <c r="E219" s="553">
        <f>SUM(AX7,E163,E167,E175,E179,E171,E183,E187,E191,E211,E215,E195,E199,E203,E207)</f>
        <v>0</v>
      </c>
      <c r="F219" s="553">
        <f>SUM(AY7,F163,F167,F175,F179,F171,F183,F187,F191,F211,F215,F195,F199,F203,F207)</f>
        <v>0</v>
      </c>
      <c r="G219" s="553">
        <f>SUM(AZ7,G163,G167,G175,G179,G171,G183,G187,G191,G211,G215,G195,G199,G203,G207)</f>
        <v>0</v>
      </c>
      <c r="H219" s="553">
        <f>SUM(BA7,H163,H167,H175,H179,H171,H183,H187,H191,H211,H215,H195,H199,H203,H207)</f>
        <v>0</v>
      </c>
      <c r="I219" s="553">
        <f>SUM(BB7,I163,I167,I175,I179,I171,I183,I187,I191,I211,I215,I195,I199,I203,I207)</f>
        <v>0</v>
      </c>
      <c r="J219" s="553">
        <f>SUM(BC7,J163,J167,J175,J179,J171,J183,J187,J191,J211,J215,J195,J199,J203,J207)</f>
        <v>0</v>
      </c>
      <c r="K219" s="553">
        <f>SUM(BD7,K163,K167,K175,K179,K171,K183,K187,K191,K211,K215,K195,K199,K203,K207)</f>
        <v>0</v>
      </c>
      <c r="L219" s="553">
        <f>SUM(BE7,L163,L167,L175,L179,L171,L183,L187,L191,L211,L215,L195,L199,L203,L207)</f>
        <v>0</v>
      </c>
      <c r="M219" s="553">
        <f>SUM(BF7,M163,M167,M175,M179,M171,M183,M187,M191,M211,M215,M195,M199,M203,M207)</f>
        <v>0</v>
      </c>
      <c r="N219" s="553">
        <f>SUM(BG7,N163,N167,N175,N179,N171,N183,N187,N191,N211,N215,N195,N199,N203,N207)</f>
        <v>0</v>
      </c>
      <c r="O219" s="687">
        <f>SUM(BH7,O163,O167,O175,O179,O171,O183,O187,O191,O211,O215,O195,O199,O203,O207)</f>
        <v>0</v>
      </c>
      <c r="P219" s="324"/>
    </row>
    <row r="220" spans="2:16" x14ac:dyDescent="0.3">
      <c r="B220" s="550"/>
      <c r="C220" s="551"/>
      <c r="D220" s="552"/>
      <c r="E220" s="554"/>
      <c r="F220" s="554"/>
      <c r="G220" s="554"/>
      <c r="H220" s="554"/>
      <c r="I220" s="554"/>
      <c r="J220" s="554"/>
      <c r="K220" s="554"/>
      <c r="L220" s="554"/>
      <c r="M220" s="554"/>
      <c r="N220" s="554"/>
      <c r="O220" s="687"/>
      <c r="P220" s="325"/>
    </row>
    <row r="221" spans="2:16" x14ac:dyDescent="0.3">
      <c r="B221" s="527" t="s">
        <v>75</v>
      </c>
      <c r="C221" s="528"/>
      <c r="D221" s="529"/>
      <c r="E221" s="533">
        <f>SUM(E165,E169,E173,E177,E185,E189,E193,E213,E217,E181,E197,E201,E205,E209)</f>
        <v>0</v>
      </c>
      <c r="F221" s="533">
        <f t="shared" ref="F221:O221" si="5">SUM(F165,F169,F173,F177,F185,F189,F193,F213,F217,F181,F197,F201,F205,F209)</f>
        <v>0</v>
      </c>
      <c r="G221" s="533">
        <f t="shared" si="5"/>
        <v>0</v>
      </c>
      <c r="H221" s="533">
        <f t="shared" si="5"/>
        <v>0</v>
      </c>
      <c r="I221" s="533">
        <f t="shared" si="5"/>
        <v>0</v>
      </c>
      <c r="J221" s="533">
        <f>SUM(J165,J169,J173,J177,J185,J189,J193,J213,J217,J181,J197,J201,J205,J209)</f>
        <v>0</v>
      </c>
      <c r="K221" s="533">
        <f t="shared" si="5"/>
        <v>0</v>
      </c>
      <c r="L221" s="533">
        <f t="shared" si="5"/>
        <v>0</v>
      </c>
      <c r="M221" s="533">
        <f t="shared" si="5"/>
        <v>0</v>
      </c>
      <c r="N221" s="533">
        <f t="shared" si="5"/>
        <v>0</v>
      </c>
      <c r="O221" s="686">
        <f t="shared" si="5"/>
        <v>0</v>
      </c>
    </row>
    <row r="222" spans="2:16" x14ac:dyDescent="0.3">
      <c r="B222" s="530"/>
      <c r="C222" s="531"/>
      <c r="D222" s="532"/>
      <c r="E222" s="534"/>
      <c r="F222" s="534"/>
      <c r="G222" s="534"/>
      <c r="H222" s="534"/>
      <c r="I222" s="534"/>
      <c r="J222" s="534"/>
      <c r="K222" s="534"/>
      <c r="L222" s="534"/>
      <c r="M222" s="534"/>
      <c r="N222" s="534"/>
      <c r="O222" s="534"/>
      <c r="P222" s="323"/>
    </row>
    <row r="223" spans="2:16" x14ac:dyDescent="0.3">
      <c r="B223" s="525" t="s">
        <v>76</v>
      </c>
      <c r="C223" s="525"/>
      <c r="D223" s="525"/>
      <c r="E223" s="328">
        <f>SUM(E219,E221)</f>
        <v>0</v>
      </c>
      <c r="F223" s="328">
        <f>SUM(F219,F221)</f>
        <v>0</v>
      </c>
      <c r="G223" s="328">
        <f>SUM(G219,G221)</f>
        <v>0</v>
      </c>
      <c r="H223" s="328">
        <f t="shared" ref="H223:N223" si="6">SUM(H219,H221)</f>
        <v>0</v>
      </c>
      <c r="I223" s="328">
        <f>SUM(I219,I221)</f>
        <v>0</v>
      </c>
      <c r="J223" s="328">
        <f>SUM(J219,J221)</f>
        <v>0</v>
      </c>
      <c r="K223" s="328">
        <f>SUM(K219,K221)</f>
        <v>0</v>
      </c>
      <c r="L223" s="328">
        <f>SUM(L219,L221)</f>
        <v>0</v>
      </c>
      <c r="M223" s="328">
        <f>SUM(M219,M221)</f>
        <v>0</v>
      </c>
      <c r="N223" s="328">
        <f t="shared" si="6"/>
        <v>0</v>
      </c>
      <c r="O223" s="328">
        <f>SUM(O219,O221)</f>
        <v>0</v>
      </c>
    </row>
  </sheetData>
  <mergeCells count="183">
    <mergeCell ref="B195:B202"/>
    <mergeCell ref="B203:B210"/>
    <mergeCell ref="C195:C198"/>
    <mergeCell ref="P195:P196"/>
    <mergeCell ref="P197:P198"/>
    <mergeCell ref="C199:C202"/>
    <mergeCell ref="P199:P200"/>
    <mergeCell ref="P201:P202"/>
    <mergeCell ref="C203:C206"/>
    <mergeCell ref="P203:P204"/>
    <mergeCell ref="P205:P206"/>
    <mergeCell ref="C207:C210"/>
    <mergeCell ref="P207:P208"/>
    <mergeCell ref="P209:P210"/>
    <mergeCell ref="B144:B147"/>
    <mergeCell ref="B128:B131"/>
    <mergeCell ref="O140:O141"/>
    <mergeCell ref="O142:O143"/>
    <mergeCell ref="O144:O145"/>
    <mergeCell ref="O146:O147"/>
    <mergeCell ref="I221:I222"/>
    <mergeCell ref="J221:J222"/>
    <mergeCell ref="K221:K222"/>
    <mergeCell ref="L221:L222"/>
    <mergeCell ref="M221:M222"/>
    <mergeCell ref="N221:N222"/>
    <mergeCell ref="O221:O222"/>
    <mergeCell ref="H219:H220"/>
    <mergeCell ref="I219:I220"/>
    <mergeCell ref="J219:J220"/>
    <mergeCell ref="K219:K220"/>
    <mergeCell ref="B171:B178"/>
    <mergeCell ref="C175:C178"/>
    <mergeCell ref="B219:D220"/>
    <mergeCell ref="E219:E220"/>
    <mergeCell ref="F219:F220"/>
    <mergeCell ref="G219:G220"/>
    <mergeCell ref="C215:C218"/>
    <mergeCell ref="P175:P176"/>
    <mergeCell ref="P177:P178"/>
    <mergeCell ref="B179:B186"/>
    <mergeCell ref="B187:B194"/>
    <mergeCell ref="C191:C194"/>
    <mergeCell ref="P191:P192"/>
    <mergeCell ref="P193:P194"/>
    <mergeCell ref="B211:B218"/>
    <mergeCell ref="C211:C214"/>
    <mergeCell ref="P211:P212"/>
    <mergeCell ref="P213:P214"/>
    <mergeCell ref="P215:P216"/>
    <mergeCell ref="P217:P218"/>
    <mergeCell ref="L219:L220"/>
    <mergeCell ref="M219:M220"/>
    <mergeCell ref="N219:N220"/>
    <mergeCell ref="O219:O220"/>
    <mergeCell ref="B61:B68"/>
    <mergeCell ref="B69:B76"/>
    <mergeCell ref="B77:B84"/>
    <mergeCell ref="C69:C72"/>
    <mergeCell ref="M69:M70"/>
    <mergeCell ref="M71:M72"/>
    <mergeCell ref="B136:B139"/>
    <mergeCell ref="O136:O137"/>
    <mergeCell ref="O138:O139"/>
    <mergeCell ref="B85:B92"/>
    <mergeCell ref="B93:B100"/>
    <mergeCell ref="C85:C88"/>
    <mergeCell ref="M85:M86"/>
    <mergeCell ref="M87:M88"/>
    <mergeCell ref="C89:C92"/>
    <mergeCell ref="M89:M90"/>
    <mergeCell ref="M91:M92"/>
    <mergeCell ref="C93:C96"/>
    <mergeCell ref="M93:M94"/>
    <mergeCell ref="M95:M96"/>
    <mergeCell ref="C97:C100"/>
    <mergeCell ref="M97:M98"/>
    <mergeCell ref="M99:M100"/>
    <mergeCell ref="B101:B108"/>
    <mergeCell ref="B113:D113"/>
    <mergeCell ref="C119:O119"/>
    <mergeCell ref="B121:O121"/>
    <mergeCell ref="B124:B127"/>
    <mergeCell ref="O124:O125"/>
    <mergeCell ref="O126:O127"/>
    <mergeCell ref="B132:B135"/>
    <mergeCell ref="O128:O129"/>
    <mergeCell ref="O130:O131"/>
    <mergeCell ref="O132:O133"/>
    <mergeCell ref="O134:O135"/>
    <mergeCell ref="B148:B151"/>
    <mergeCell ref="O148:O149"/>
    <mergeCell ref="O150:O151"/>
    <mergeCell ref="B152:C152"/>
    <mergeCell ref="B153:C153"/>
    <mergeCell ref="B154:C154"/>
    <mergeCell ref="C105:C108"/>
    <mergeCell ref="M105:M106"/>
    <mergeCell ref="M107:M108"/>
    <mergeCell ref="B109:D110"/>
    <mergeCell ref="B111:D112"/>
    <mergeCell ref="C101:C104"/>
    <mergeCell ref="M101:M102"/>
    <mergeCell ref="M103:M104"/>
    <mergeCell ref="B223:D223"/>
    <mergeCell ref="C187:C190"/>
    <mergeCell ref="P187:P188"/>
    <mergeCell ref="M75:M76"/>
    <mergeCell ref="P189:P190"/>
    <mergeCell ref="C183:C186"/>
    <mergeCell ref="P183:P184"/>
    <mergeCell ref="P185:P186"/>
    <mergeCell ref="C73:C76"/>
    <mergeCell ref="M73:M74"/>
    <mergeCell ref="C77:C80"/>
    <mergeCell ref="M77:M78"/>
    <mergeCell ref="M79:M80"/>
    <mergeCell ref="C81:C84"/>
    <mergeCell ref="M81:M82"/>
    <mergeCell ref="M83:M84"/>
    <mergeCell ref="B221:D222"/>
    <mergeCell ref="E221:E222"/>
    <mergeCell ref="F221:F222"/>
    <mergeCell ref="G221:G222"/>
    <mergeCell ref="H221:H222"/>
    <mergeCell ref="B39:C40"/>
    <mergeCell ref="B41:C42"/>
    <mergeCell ref="B43:C43"/>
    <mergeCell ref="C179:C182"/>
    <mergeCell ref="P179:P180"/>
    <mergeCell ref="M67:M68"/>
    <mergeCell ref="P181:P182"/>
    <mergeCell ref="C171:C174"/>
    <mergeCell ref="P171:P172"/>
    <mergeCell ref="L21:L22"/>
    <mergeCell ref="M63:M64"/>
    <mergeCell ref="P173:P174"/>
    <mergeCell ref="C65:C68"/>
    <mergeCell ref="M65:M66"/>
    <mergeCell ref="L23:L24"/>
    <mergeCell ref="L25:L26"/>
    <mergeCell ref="B19:B22"/>
    <mergeCell ref="L19:L20"/>
    <mergeCell ref="C61:C64"/>
    <mergeCell ref="M61:M62"/>
    <mergeCell ref="B35:B38"/>
    <mergeCell ref="L35:L36"/>
    <mergeCell ref="L37:L38"/>
    <mergeCell ref="B23:B26"/>
    <mergeCell ref="C159:O159"/>
    <mergeCell ref="B8:L8"/>
    <mergeCell ref="O8:AA8"/>
    <mergeCell ref="C167:C170"/>
    <mergeCell ref="P167:P168"/>
    <mergeCell ref="L17:L18"/>
    <mergeCell ref="M59:M60"/>
    <mergeCell ref="P169:P170"/>
    <mergeCell ref="B163:B170"/>
    <mergeCell ref="C163:C166"/>
    <mergeCell ref="P163:P164"/>
    <mergeCell ref="L13:L14"/>
    <mergeCell ref="M55:M56"/>
    <mergeCell ref="P165:P166"/>
    <mergeCell ref="L15:L16"/>
    <mergeCell ref="C57:C60"/>
    <mergeCell ref="B27:B30"/>
    <mergeCell ref="B31:B34"/>
    <mergeCell ref="L27:L28"/>
    <mergeCell ref="L29:L30"/>
    <mergeCell ref="L31:L32"/>
    <mergeCell ref="L33:L34"/>
    <mergeCell ref="B140:B143"/>
    <mergeCell ref="C4:H4"/>
    <mergeCell ref="D117:G117"/>
    <mergeCell ref="C6:L6"/>
    <mergeCell ref="C49:L49"/>
    <mergeCell ref="B11:B14"/>
    <mergeCell ref="L11:L12"/>
    <mergeCell ref="B53:B60"/>
    <mergeCell ref="C53:C56"/>
    <mergeCell ref="M53:M54"/>
    <mergeCell ref="B15:B18"/>
    <mergeCell ref="M57:M58"/>
  </mergeCells>
  <pageMargins left="0.25" right="0.25" top="0.75" bottom="0.75" header="0.3" footer="0.3"/>
  <pageSetup paperSize="9"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B2:T96"/>
  <sheetViews>
    <sheetView zoomScale="80" zoomScaleNormal="80" zoomScalePageLayoutView="60" workbookViewId="0">
      <selection activeCell="M16" sqref="M16"/>
    </sheetView>
  </sheetViews>
  <sheetFormatPr baseColWidth="10" defaultColWidth="6.88671875" defaultRowHeight="14.4" x14ac:dyDescent="0.3"/>
  <cols>
    <col min="2" max="2" width="15.33203125" customWidth="1"/>
    <col min="3" max="3" width="15.88671875" customWidth="1"/>
    <col min="4" max="4" width="12.6640625" customWidth="1"/>
    <col min="5" max="5" width="19.88671875" customWidth="1"/>
    <col min="6" max="6" width="12.6640625" customWidth="1"/>
    <col min="7" max="7" width="19.6640625" customWidth="1"/>
    <col min="8" max="9" width="12.6640625" customWidth="1"/>
    <col min="10" max="10" width="21" customWidth="1"/>
    <col min="11" max="16" width="12.6640625" customWidth="1"/>
    <col min="17" max="17" width="14.5546875" customWidth="1"/>
    <col min="18" max="18" width="18.33203125" customWidth="1"/>
    <col min="19" max="19" width="18.5546875" customWidth="1"/>
    <col min="20" max="20" width="15.33203125" customWidth="1"/>
    <col min="21" max="21" width="12.6640625" customWidth="1"/>
    <col min="22" max="22" width="16.6640625" customWidth="1"/>
    <col min="23" max="23" width="15.6640625" customWidth="1"/>
    <col min="24" max="24" width="21.33203125" customWidth="1"/>
    <col min="25" max="25" width="16.109375" customWidth="1"/>
    <col min="26" max="29" width="12.6640625" customWidth="1"/>
    <col min="30" max="30" width="17.109375" customWidth="1"/>
    <col min="31" max="32" width="16.109375" customWidth="1"/>
    <col min="33" max="33" width="17.109375" customWidth="1"/>
    <col min="34" max="34" width="12.44140625" customWidth="1"/>
    <col min="35" max="35" width="12.33203125" customWidth="1"/>
    <col min="36" max="36" width="17" customWidth="1"/>
  </cols>
  <sheetData>
    <row r="2" spans="2:9" ht="17.25" customHeight="1" x14ac:dyDescent="0.35">
      <c r="B2" s="10"/>
      <c r="C2" s="496" t="s">
        <v>159</v>
      </c>
      <c r="D2" s="496"/>
      <c r="E2" s="496"/>
      <c r="F2" s="496"/>
      <c r="G2" s="496"/>
      <c r="H2" s="496"/>
      <c r="I2" s="496"/>
    </row>
    <row r="3" spans="2:9" ht="15" thickBot="1" x14ac:dyDescent="0.35"/>
    <row r="4" spans="2:9" ht="31.95" customHeight="1" thickTop="1" thickBot="1" x14ac:dyDescent="0.35">
      <c r="C4" s="580" t="s">
        <v>160</v>
      </c>
      <c r="D4" s="581"/>
      <c r="E4" s="581"/>
      <c r="F4" s="581"/>
      <c r="G4" s="581"/>
      <c r="H4" s="582"/>
    </row>
    <row r="5" spans="2:9" ht="16.2" customHeight="1" thickTop="1" x14ac:dyDescent="0.3">
      <c r="C5" s="163" t="s">
        <v>163</v>
      </c>
    </row>
    <row r="6" spans="2:9" ht="9.6" customHeight="1" x14ac:dyDescent="0.3"/>
    <row r="7" spans="2:9" s="5" customFormat="1" ht="51.6" customHeight="1" x14ac:dyDescent="0.3">
      <c r="C7" s="164" t="s">
        <v>50</v>
      </c>
      <c r="D7" s="165" t="s">
        <v>67</v>
      </c>
      <c r="E7" s="165" t="s">
        <v>164</v>
      </c>
      <c r="F7" s="166" t="s">
        <v>165</v>
      </c>
      <c r="G7" s="167" t="s">
        <v>166</v>
      </c>
      <c r="H7" s="166" t="s">
        <v>165</v>
      </c>
      <c r="I7"/>
    </row>
    <row r="8" spans="2:9" s="5" customFormat="1" ht="24.75" customHeight="1" x14ac:dyDescent="0.3">
      <c r="C8" s="502" t="s">
        <v>319</v>
      </c>
      <c r="D8" s="171" t="s">
        <v>49</v>
      </c>
      <c r="E8" s="169"/>
      <c r="F8" s="578">
        <f>E9-E8</f>
        <v>0</v>
      </c>
      <c r="G8" s="170"/>
      <c r="H8" s="578">
        <f>G9-G8</f>
        <v>0</v>
      </c>
      <c r="I8"/>
    </row>
    <row r="9" spans="2:9" s="5" customFormat="1" ht="21.15" customHeight="1" x14ac:dyDescent="0.3">
      <c r="B9"/>
      <c r="C9" s="502"/>
      <c r="D9" s="329" t="s">
        <v>48</v>
      </c>
      <c r="E9" s="330"/>
      <c r="F9" s="578"/>
      <c r="G9" s="331"/>
      <c r="H9" s="578"/>
      <c r="I9"/>
    </row>
    <row r="10" spans="2:9" s="5" customFormat="1" ht="21.15" customHeight="1" x14ac:dyDescent="0.3">
      <c r="B10"/>
      <c r="C10" s="502" t="s">
        <v>320</v>
      </c>
      <c r="D10" s="171" t="s">
        <v>49</v>
      </c>
      <c r="E10" s="169"/>
      <c r="F10" s="578">
        <f>E11-E10</f>
        <v>0</v>
      </c>
      <c r="G10" s="170"/>
      <c r="H10" s="578">
        <f>G11-G10</f>
        <v>0</v>
      </c>
      <c r="I10"/>
    </row>
    <row r="11" spans="2:9" s="5" customFormat="1" ht="39.6" customHeight="1" x14ac:dyDescent="0.3">
      <c r="C11" s="502"/>
      <c r="D11" s="329" t="s">
        <v>48</v>
      </c>
      <c r="E11" s="330"/>
      <c r="F11" s="578"/>
      <c r="G11" s="331"/>
      <c r="H11" s="578"/>
      <c r="I11"/>
    </row>
    <row r="12" spans="2:9" s="5" customFormat="1" ht="19.2" customHeight="1" x14ac:dyDescent="0.3">
      <c r="C12" s="502" t="s">
        <v>59</v>
      </c>
      <c r="D12" s="171" t="s">
        <v>49</v>
      </c>
      <c r="E12" s="169"/>
      <c r="F12" s="578">
        <f>E13-E12</f>
        <v>0</v>
      </c>
      <c r="G12" s="170"/>
      <c r="H12" s="578">
        <f>G13-G12</f>
        <v>0</v>
      </c>
      <c r="I12"/>
    </row>
    <row r="13" spans="2:9" s="5" customFormat="1" ht="18.600000000000001" customHeight="1" x14ac:dyDescent="0.3">
      <c r="C13" s="502"/>
      <c r="D13" s="329" t="s">
        <v>48</v>
      </c>
      <c r="E13" s="330"/>
      <c r="F13" s="578"/>
      <c r="G13" s="331"/>
      <c r="H13" s="578"/>
      <c r="I13"/>
    </row>
    <row r="14" spans="2:9" s="5" customFormat="1" ht="18.600000000000001" customHeight="1" x14ac:dyDescent="0.3">
      <c r="C14" s="545" t="s">
        <v>322</v>
      </c>
      <c r="D14" s="171" t="s">
        <v>49</v>
      </c>
      <c r="E14" s="169"/>
      <c r="F14" s="578">
        <f>E15-E14</f>
        <v>0</v>
      </c>
      <c r="G14" s="170"/>
      <c r="H14" s="578">
        <f>G15-G14</f>
        <v>0</v>
      </c>
      <c r="I14"/>
    </row>
    <row r="15" spans="2:9" s="5" customFormat="1" ht="18.600000000000001" customHeight="1" x14ac:dyDescent="0.3">
      <c r="C15" s="559"/>
      <c r="D15" s="329" t="s">
        <v>48</v>
      </c>
      <c r="E15" s="330"/>
      <c r="F15" s="578"/>
      <c r="G15" s="331"/>
      <c r="H15" s="578"/>
      <c r="I15"/>
    </row>
    <row r="16" spans="2:9" s="5" customFormat="1" ht="18.600000000000001" customHeight="1" x14ac:dyDescent="0.3">
      <c r="C16" s="545" t="s">
        <v>323</v>
      </c>
      <c r="D16" s="171" t="s">
        <v>49</v>
      </c>
      <c r="E16" s="169"/>
      <c r="F16" s="578">
        <f>E17-E16</f>
        <v>0</v>
      </c>
      <c r="G16" s="170"/>
      <c r="H16" s="578">
        <f>G17-G16</f>
        <v>0</v>
      </c>
      <c r="I16"/>
    </row>
    <row r="17" spans="2:9" s="5" customFormat="1" ht="18.600000000000001" customHeight="1" x14ac:dyDescent="0.3">
      <c r="C17" s="559"/>
      <c r="D17" s="329" t="s">
        <v>48</v>
      </c>
      <c r="E17" s="330"/>
      <c r="F17" s="578"/>
      <c r="G17" s="331"/>
      <c r="H17" s="578"/>
      <c r="I17"/>
    </row>
    <row r="18" spans="2:9" s="5" customFormat="1" ht="21.15" customHeight="1" x14ac:dyDescent="0.3">
      <c r="C18" s="545" t="s">
        <v>324</v>
      </c>
      <c r="D18" s="171" t="s">
        <v>49</v>
      </c>
      <c r="E18" s="169"/>
      <c r="F18" s="578">
        <f>E19-E18</f>
        <v>0</v>
      </c>
      <c r="G18" s="170"/>
      <c r="H18" s="578">
        <f>G19-G18</f>
        <v>0</v>
      </c>
      <c r="I18"/>
    </row>
    <row r="19" spans="2:9" s="5" customFormat="1" ht="21.15" customHeight="1" x14ac:dyDescent="0.3">
      <c r="C19" s="559"/>
      <c r="D19" s="329" t="s">
        <v>48</v>
      </c>
      <c r="E19" s="330"/>
      <c r="F19" s="578"/>
      <c r="G19" s="331"/>
      <c r="H19" s="578"/>
      <c r="I19"/>
    </row>
    <row r="20" spans="2:9" s="5" customFormat="1" ht="21.15" customHeight="1" x14ac:dyDescent="0.3">
      <c r="C20" s="502" t="s">
        <v>321</v>
      </c>
      <c r="D20" s="171" t="s">
        <v>49</v>
      </c>
      <c r="E20" s="169"/>
      <c r="F20" s="578">
        <f>E21-E20</f>
        <v>0</v>
      </c>
      <c r="G20" s="170"/>
      <c r="H20" s="578">
        <f>G21-G20</f>
        <v>0</v>
      </c>
      <c r="I20"/>
    </row>
    <row r="21" spans="2:9" s="5" customFormat="1" ht="21.15" customHeight="1" x14ac:dyDescent="0.3">
      <c r="C21" s="502"/>
      <c r="D21" s="329" t="s">
        <v>48</v>
      </c>
      <c r="E21" s="330"/>
      <c r="F21" s="578"/>
      <c r="G21" s="331"/>
      <c r="H21" s="578"/>
      <c r="I21"/>
    </row>
    <row r="22" spans="2:9" s="5" customFormat="1" ht="21.15" customHeight="1" x14ac:dyDescent="0.3">
      <c r="I22"/>
    </row>
    <row r="23" spans="2:9" s="5" customFormat="1" ht="21.15" customHeight="1" thickBot="1" x14ac:dyDescent="0.35"/>
    <row r="24" spans="2:9" s="5" customFormat="1" ht="21.15" customHeight="1" thickTop="1" thickBot="1" x14ac:dyDescent="0.35">
      <c r="C24" s="580" t="s">
        <v>161</v>
      </c>
      <c r="D24" s="581"/>
      <c r="E24" s="581"/>
      <c r="F24" s="581"/>
      <c r="G24" s="581"/>
      <c r="H24" s="581"/>
      <c r="I24" s="582"/>
    </row>
    <row r="25" spans="2:9" s="5" customFormat="1" ht="21.15" customHeight="1" thickTop="1" x14ac:dyDescent="0.3">
      <c r="C25" s="163" t="s">
        <v>163</v>
      </c>
      <c r="D25"/>
      <c r="E25"/>
      <c r="F25"/>
      <c r="G25"/>
      <c r="H25"/>
      <c r="I25"/>
    </row>
    <row r="26" spans="2:9" s="5" customFormat="1" ht="21.15" customHeight="1" x14ac:dyDescent="0.35">
      <c r="C26"/>
      <c r="D26"/>
      <c r="E26"/>
      <c r="F26"/>
      <c r="G26"/>
      <c r="H26" s="3"/>
      <c r="I26" s="3"/>
    </row>
    <row r="27" spans="2:9" s="5" customFormat="1" ht="39.6" customHeight="1" x14ac:dyDescent="0.3">
      <c r="C27" s="233" t="s">
        <v>89</v>
      </c>
      <c r="D27" s="332" t="s">
        <v>143</v>
      </c>
      <c r="E27" s="138" t="s">
        <v>67</v>
      </c>
      <c r="F27" s="168" t="s">
        <v>164</v>
      </c>
      <c r="G27" s="166" t="s">
        <v>165</v>
      </c>
      <c r="H27" s="168" t="s">
        <v>166</v>
      </c>
      <c r="I27" s="166" t="s">
        <v>165</v>
      </c>
    </row>
    <row r="28" spans="2:9" s="5" customFormat="1" ht="21.15" customHeight="1" x14ac:dyDescent="0.3">
      <c r="C28" s="535" t="s">
        <v>319</v>
      </c>
      <c r="D28" s="579"/>
      <c r="E28" s="171" t="s">
        <v>123</v>
      </c>
      <c r="F28" s="169"/>
      <c r="G28" s="578">
        <f>F29-F28</f>
        <v>0</v>
      </c>
      <c r="H28" s="169"/>
      <c r="I28" s="578">
        <f>H29-H28</f>
        <v>0</v>
      </c>
    </row>
    <row r="29" spans="2:9" s="5" customFormat="1" ht="21.15" customHeight="1" x14ac:dyDescent="0.3">
      <c r="C29" s="535"/>
      <c r="D29" s="579"/>
      <c r="E29" s="329" t="s">
        <v>122</v>
      </c>
      <c r="F29" s="330"/>
      <c r="G29" s="578"/>
      <c r="H29" s="330"/>
      <c r="I29" s="578"/>
    </row>
    <row r="30" spans="2:9" ht="21.15" customHeight="1" x14ac:dyDescent="0.3">
      <c r="B30" s="5"/>
      <c r="C30" s="535"/>
      <c r="D30" s="579"/>
      <c r="E30" s="171" t="s">
        <v>123</v>
      </c>
      <c r="F30" s="169"/>
      <c r="G30" s="578">
        <f>F31-F30</f>
        <v>0</v>
      </c>
      <c r="H30" s="169"/>
      <c r="I30" s="578">
        <f>H31-H30</f>
        <v>0</v>
      </c>
    </row>
    <row r="31" spans="2:9" ht="21.15" customHeight="1" x14ac:dyDescent="0.3">
      <c r="B31" s="5"/>
      <c r="C31" s="535"/>
      <c r="D31" s="579"/>
      <c r="E31" s="329" t="s">
        <v>122</v>
      </c>
      <c r="F31" s="330"/>
      <c r="G31" s="578"/>
      <c r="H31" s="330"/>
      <c r="I31" s="578"/>
    </row>
    <row r="32" spans="2:9" ht="21.15" customHeight="1" x14ac:dyDescent="0.3">
      <c r="B32" s="5"/>
      <c r="C32" s="535" t="s">
        <v>320</v>
      </c>
      <c r="D32" s="579"/>
      <c r="E32" s="171" t="s">
        <v>123</v>
      </c>
      <c r="F32" s="169"/>
      <c r="G32" s="578">
        <f>F33-F32</f>
        <v>0</v>
      </c>
      <c r="H32" s="169"/>
      <c r="I32" s="578">
        <f>H33-H32</f>
        <v>0</v>
      </c>
    </row>
    <row r="33" spans="3:9" ht="21.15" customHeight="1" x14ac:dyDescent="0.3">
      <c r="C33" s="535"/>
      <c r="D33" s="579"/>
      <c r="E33" s="329" t="s">
        <v>122</v>
      </c>
      <c r="F33" s="330"/>
      <c r="G33" s="578"/>
      <c r="H33" s="330"/>
      <c r="I33" s="578"/>
    </row>
    <row r="34" spans="3:9" ht="21.15" customHeight="1" x14ac:dyDescent="0.3">
      <c r="C34" s="535"/>
      <c r="D34" s="587"/>
      <c r="E34" s="171" t="s">
        <v>123</v>
      </c>
      <c r="F34" s="169"/>
      <c r="G34" s="578">
        <f>F35-F34</f>
        <v>0</v>
      </c>
      <c r="H34" s="169"/>
      <c r="I34" s="578">
        <f>H35-H34</f>
        <v>0</v>
      </c>
    </row>
    <row r="35" spans="3:9" ht="21.15" customHeight="1" x14ac:dyDescent="0.3">
      <c r="C35" s="535"/>
      <c r="D35" s="588"/>
      <c r="E35" s="329" t="s">
        <v>122</v>
      </c>
      <c r="F35" s="330"/>
      <c r="G35" s="578"/>
      <c r="H35" s="330"/>
      <c r="I35" s="578"/>
    </row>
    <row r="36" spans="3:9" ht="18" customHeight="1" x14ac:dyDescent="0.3">
      <c r="C36" s="535" t="s">
        <v>59</v>
      </c>
      <c r="D36" s="579"/>
      <c r="E36" s="171" t="s">
        <v>123</v>
      </c>
      <c r="F36" s="169"/>
      <c r="G36" s="578">
        <f>F37-F36</f>
        <v>0</v>
      </c>
      <c r="H36" s="169"/>
      <c r="I36" s="578">
        <f>H37-H36</f>
        <v>0</v>
      </c>
    </row>
    <row r="37" spans="3:9" x14ac:dyDescent="0.3">
      <c r="C37" s="535"/>
      <c r="D37" s="579"/>
      <c r="E37" s="329" t="s">
        <v>122</v>
      </c>
      <c r="F37" s="330"/>
      <c r="G37" s="578"/>
      <c r="H37" s="330"/>
      <c r="I37" s="578"/>
    </row>
    <row r="38" spans="3:9" x14ac:dyDescent="0.3">
      <c r="C38" s="535"/>
      <c r="D38" s="579"/>
      <c r="E38" s="171" t="s">
        <v>123</v>
      </c>
      <c r="F38" s="169"/>
      <c r="G38" s="578">
        <f>F39-F38</f>
        <v>0</v>
      </c>
      <c r="H38" s="169"/>
      <c r="I38" s="578">
        <f>H39-H38</f>
        <v>0</v>
      </c>
    </row>
    <row r="39" spans="3:9" x14ac:dyDescent="0.3">
      <c r="C39" s="535"/>
      <c r="D39" s="579"/>
      <c r="E39" s="329" t="s">
        <v>122</v>
      </c>
      <c r="F39" s="330"/>
      <c r="G39" s="578"/>
      <c r="H39" s="330"/>
      <c r="I39" s="578"/>
    </row>
    <row r="40" spans="3:9" ht="15.75" customHeight="1" x14ac:dyDescent="0.3">
      <c r="C40" s="535" t="s">
        <v>322</v>
      </c>
      <c r="D40" s="579"/>
      <c r="E40" s="171" t="s">
        <v>123</v>
      </c>
      <c r="F40" s="169"/>
      <c r="G40" s="578">
        <f>F41-F40</f>
        <v>0</v>
      </c>
      <c r="H40" s="169"/>
      <c r="I40" s="583">
        <f>H41-H40</f>
        <v>0</v>
      </c>
    </row>
    <row r="41" spans="3:9" x14ac:dyDescent="0.3">
      <c r="C41" s="535"/>
      <c r="D41" s="579"/>
      <c r="E41" s="329" t="s">
        <v>122</v>
      </c>
      <c r="F41" s="330"/>
      <c r="G41" s="578"/>
      <c r="H41" s="330"/>
      <c r="I41" s="584"/>
    </row>
    <row r="42" spans="3:9" x14ac:dyDescent="0.3">
      <c r="C42" s="535"/>
      <c r="D42" s="579"/>
      <c r="E42" s="171" t="s">
        <v>123</v>
      </c>
      <c r="F42" s="169"/>
      <c r="G42" s="578">
        <f>F43-F42</f>
        <v>0</v>
      </c>
      <c r="H42" s="169"/>
      <c r="I42" s="578">
        <f>H43-H42</f>
        <v>0</v>
      </c>
    </row>
    <row r="43" spans="3:9" x14ac:dyDescent="0.3">
      <c r="C43" s="535"/>
      <c r="D43" s="579"/>
      <c r="E43" s="329" t="s">
        <v>122</v>
      </c>
      <c r="F43" s="330"/>
      <c r="G43" s="578"/>
      <c r="H43" s="330"/>
      <c r="I43" s="578"/>
    </row>
    <row r="44" spans="3:9" x14ac:dyDescent="0.3">
      <c r="C44" s="555" t="s">
        <v>323</v>
      </c>
      <c r="D44" s="579"/>
      <c r="E44" s="171" t="s">
        <v>123</v>
      </c>
      <c r="F44" s="169"/>
      <c r="G44" s="578">
        <f>F45-F44</f>
        <v>0</v>
      </c>
      <c r="H44" s="169"/>
      <c r="I44" s="583">
        <f>H45-H44</f>
        <v>0</v>
      </c>
    </row>
    <row r="45" spans="3:9" x14ac:dyDescent="0.3">
      <c r="C45" s="556"/>
      <c r="D45" s="579"/>
      <c r="E45" s="329" t="s">
        <v>122</v>
      </c>
      <c r="F45" s="330"/>
      <c r="G45" s="578"/>
      <c r="H45" s="330"/>
      <c r="I45" s="584"/>
    </row>
    <row r="46" spans="3:9" x14ac:dyDescent="0.3">
      <c r="C46" s="556"/>
      <c r="D46" s="579"/>
      <c r="E46" s="171" t="s">
        <v>123</v>
      </c>
      <c r="F46" s="169"/>
      <c r="G46" s="578">
        <f>F47-F46</f>
        <v>0</v>
      </c>
      <c r="H46" s="169"/>
      <c r="I46" s="578">
        <f>H47-H46</f>
        <v>0</v>
      </c>
    </row>
    <row r="47" spans="3:9" x14ac:dyDescent="0.3">
      <c r="C47" s="557"/>
      <c r="D47" s="579"/>
      <c r="E47" s="329" t="s">
        <v>122</v>
      </c>
      <c r="F47" s="330"/>
      <c r="G47" s="578"/>
      <c r="H47" s="330"/>
      <c r="I47" s="578"/>
    </row>
    <row r="48" spans="3:9" x14ac:dyDescent="0.3">
      <c r="C48" s="555" t="s">
        <v>324</v>
      </c>
      <c r="D48" s="579"/>
      <c r="E48" s="171" t="s">
        <v>123</v>
      </c>
      <c r="F48" s="169"/>
      <c r="G48" s="578">
        <f>F49-F48</f>
        <v>0</v>
      </c>
      <c r="H48" s="169"/>
      <c r="I48" s="583">
        <f>H49-H48</f>
        <v>0</v>
      </c>
    </row>
    <row r="49" spans="3:20" x14ac:dyDescent="0.3">
      <c r="C49" s="556"/>
      <c r="D49" s="579"/>
      <c r="E49" s="329" t="s">
        <v>122</v>
      </c>
      <c r="F49" s="330"/>
      <c r="G49" s="578"/>
      <c r="H49" s="330"/>
      <c r="I49" s="584"/>
    </row>
    <row r="50" spans="3:20" x14ac:dyDescent="0.3">
      <c r="C50" s="556"/>
      <c r="D50" s="579"/>
      <c r="E50" s="171" t="s">
        <v>123</v>
      </c>
      <c r="F50" s="169"/>
      <c r="G50" s="578">
        <f>F51-F50</f>
        <v>0</v>
      </c>
      <c r="H50" s="169"/>
      <c r="I50" s="578">
        <f>H51-H50</f>
        <v>0</v>
      </c>
    </row>
    <row r="51" spans="3:20" x14ac:dyDescent="0.3">
      <c r="C51" s="557"/>
      <c r="D51" s="579"/>
      <c r="E51" s="329" t="s">
        <v>122</v>
      </c>
      <c r="F51" s="330"/>
      <c r="G51" s="578"/>
      <c r="H51" s="330"/>
      <c r="I51" s="578"/>
    </row>
    <row r="52" spans="3:20" x14ac:dyDescent="0.3">
      <c r="C52" s="535" t="s">
        <v>321</v>
      </c>
      <c r="D52" s="585"/>
      <c r="E52" s="171" t="s">
        <v>123</v>
      </c>
      <c r="F52" s="169"/>
      <c r="G52" s="578">
        <f>F53-F52</f>
        <v>0</v>
      </c>
      <c r="H52" s="169"/>
      <c r="I52" s="583">
        <f>H53-H52</f>
        <v>0</v>
      </c>
    </row>
    <row r="53" spans="3:20" x14ac:dyDescent="0.3">
      <c r="C53" s="535"/>
      <c r="D53" s="586"/>
      <c r="E53" s="329" t="s">
        <v>122</v>
      </c>
      <c r="F53" s="330"/>
      <c r="G53" s="578"/>
      <c r="H53" s="330"/>
      <c r="I53" s="584"/>
    </row>
    <row r="54" spans="3:20" x14ac:dyDescent="0.3">
      <c r="C54" s="535"/>
      <c r="D54" s="579"/>
      <c r="E54" s="171" t="s">
        <v>123</v>
      </c>
      <c r="F54" s="169"/>
      <c r="G54" s="578">
        <f>F55-F54</f>
        <v>0</v>
      </c>
      <c r="H54" s="169"/>
      <c r="I54" s="578">
        <f>H55-H54</f>
        <v>0</v>
      </c>
    </row>
    <row r="55" spans="3:20" x14ac:dyDescent="0.3">
      <c r="C55" s="535"/>
      <c r="D55" s="579"/>
      <c r="E55" s="329" t="s">
        <v>122</v>
      </c>
      <c r="F55" s="330"/>
      <c r="G55" s="578"/>
      <c r="H55" s="330"/>
      <c r="I55" s="578"/>
    </row>
    <row r="58" spans="3:20" ht="15" thickBot="1" x14ac:dyDescent="0.35"/>
    <row r="59" spans="3:20" ht="16.8" thickTop="1" thickBot="1" x14ac:dyDescent="0.35">
      <c r="C59" s="32"/>
      <c r="D59" s="32"/>
      <c r="E59" s="563" t="s">
        <v>162</v>
      </c>
      <c r="F59" s="564"/>
      <c r="G59" s="564"/>
      <c r="H59" s="564"/>
      <c r="I59" s="564"/>
      <c r="J59" s="564"/>
      <c r="K59" s="564"/>
      <c r="L59" s="564"/>
      <c r="M59" s="564"/>
      <c r="N59" s="564"/>
      <c r="O59" s="564"/>
      <c r="P59" s="564"/>
      <c r="Q59" s="565"/>
      <c r="R59" s="32"/>
    </row>
    <row r="60" spans="3:20" ht="15" thickTop="1" x14ac:dyDescent="0.3">
      <c r="C60" s="32"/>
      <c r="D60" s="32"/>
      <c r="E60" s="32"/>
      <c r="F60" s="32"/>
      <c r="G60" s="32"/>
      <c r="H60" s="32"/>
      <c r="I60" s="32"/>
      <c r="J60" s="32"/>
      <c r="K60" s="32"/>
      <c r="L60" s="32"/>
      <c r="M60" s="32"/>
      <c r="N60" s="32"/>
      <c r="O60" s="32"/>
      <c r="P60" s="32"/>
      <c r="Q60" s="32"/>
      <c r="R60" s="32"/>
    </row>
    <row r="61" spans="3:20" x14ac:dyDescent="0.3">
      <c r="C61" s="32"/>
      <c r="D61" s="32"/>
      <c r="E61" s="32"/>
      <c r="F61" s="32"/>
      <c r="G61" s="32"/>
      <c r="H61" s="32"/>
      <c r="I61" s="32"/>
      <c r="J61" s="32"/>
      <c r="K61" s="32"/>
      <c r="L61" s="32"/>
      <c r="M61" s="690"/>
      <c r="N61" s="690"/>
      <c r="O61" s="32"/>
      <c r="P61" s="32"/>
      <c r="Q61" s="32"/>
      <c r="R61" s="32"/>
    </row>
    <row r="62" spans="3:20" ht="28.8" x14ac:dyDescent="0.3">
      <c r="C62" s="567" t="s">
        <v>167</v>
      </c>
      <c r="D62" s="333" t="s">
        <v>168</v>
      </c>
      <c r="E62" s="566" t="s">
        <v>319</v>
      </c>
      <c r="F62" s="566"/>
      <c r="G62" s="566" t="s">
        <v>320</v>
      </c>
      <c r="H62" s="566"/>
      <c r="I62" s="566" t="s">
        <v>59</v>
      </c>
      <c r="J62" s="566"/>
      <c r="K62" s="566" t="s">
        <v>322</v>
      </c>
      <c r="L62" s="566"/>
      <c r="M62" s="691" t="s">
        <v>323</v>
      </c>
      <c r="N62" s="691"/>
      <c r="O62" s="688" t="s">
        <v>324</v>
      </c>
      <c r="P62" s="689"/>
      <c r="Q62" s="566" t="s">
        <v>321</v>
      </c>
      <c r="R62" s="566"/>
      <c r="S62" s="566" t="s">
        <v>55</v>
      </c>
      <c r="T62" s="566"/>
    </row>
    <row r="63" spans="3:20" x14ac:dyDescent="0.3">
      <c r="C63" s="567"/>
      <c r="D63" s="338" t="s">
        <v>67</v>
      </c>
      <c r="E63" s="334" t="s">
        <v>48</v>
      </c>
      <c r="F63" s="341" t="s">
        <v>49</v>
      </c>
      <c r="G63" s="334" t="s">
        <v>48</v>
      </c>
      <c r="H63" s="341" t="s">
        <v>49</v>
      </c>
      <c r="I63" s="334" t="s">
        <v>48</v>
      </c>
      <c r="J63" s="341" t="s">
        <v>49</v>
      </c>
      <c r="K63" s="334" t="s">
        <v>48</v>
      </c>
      <c r="L63" s="341" t="s">
        <v>49</v>
      </c>
      <c r="M63" s="334" t="s">
        <v>48</v>
      </c>
      <c r="N63" s="341" t="s">
        <v>49</v>
      </c>
      <c r="O63" s="334" t="s">
        <v>48</v>
      </c>
      <c r="P63" s="341" t="s">
        <v>49</v>
      </c>
      <c r="Q63" s="334" t="s">
        <v>48</v>
      </c>
      <c r="R63" s="341" t="s">
        <v>49</v>
      </c>
      <c r="S63" s="334" t="s">
        <v>48</v>
      </c>
      <c r="T63" s="341" t="s">
        <v>49</v>
      </c>
    </row>
    <row r="64" spans="3:20" x14ac:dyDescent="0.3">
      <c r="C64" s="577" t="s">
        <v>169</v>
      </c>
      <c r="D64" s="339" t="s">
        <v>170</v>
      </c>
      <c r="E64" s="335">
        <v>48</v>
      </c>
      <c r="F64" s="342">
        <v>5</v>
      </c>
      <c r="G64" s="335">
        <v>18</v>
      </c>
      <c r="H64" s="342">
        <v>5</v>
      </c>
      <c r="I64" s="335">
        <v>18</v>
      </c>
      <c r="J64" s="342">
        <v>3</v>
      </c>
      <c r="K64" s="335">
        <v>73</v>
      </c>
      <c r="L64" s="342">
        <v>9</v>
      </c>
      <c r="M64" s="335">
        <v>73</v>
      </c>
      <c r="N64" s="342">
        <v>9</v>
      </c>
      <c r="O64" s="335">
        <v>58</v>
      </c>
      <c r="P64" s="342">
        <v>5</v>
      </c>
      <c r="Q64" s="335">
        <v>58</v>
      </c>
      <c r="R64" s="342">
        <v>5</v>
      </c>
      <c r="S64" s="335">
        <f>Q64+E64+G64+I64+K64+M64+O64</f>
        <v>346</v>
      </c>
      <c r="T64" s="342">
        <f>F64+H64+J64+L64+R64+N64+P64</f>
        <v>41</v>
      </c>
    </row>
    <row r="65" spans="3:20" x14ac:dyDescent="0.3">
      <c r="C65" s="577"/>
      <c r="D65" s="339" t="s">
        <v>171</v>
      </c>
      <c r="E65" s="569">
        <f>IFERROR(F64/(E64+F64),"")</f>
        <v>9.4339622641509441E-2</v>
      </c>
      <c r="F65" s="570"/>
      <c r="G65" s="569">
        <f>IFERROR(H64/(G64+H64),"")</f>
        <v>0.21739130434782608</v>
      </c>
      <c r="H65" s="570"/>
      <c r="I65" s="569">
        <f>IFERROR(J64/(I64+J64),"")</f>
        <v>0.14285714285714285</v>
      </c>
      <c r="J65" s="570"/>
      <c r="K65" s="569">
        <f>IFERROR(L64/(K64+L64),"")</f>
        <v>0.10975609756097561</v>
      </c>
      <c r="L65" s="570"/>
      <c r="M65" s="569">
        <f>IFERROR(N64/(M64+N64),"")</f>
        <v>0.10975609756097561</v>
      </c>
      <c r="N65" s="570"/>
      <c r="O65" s="569">
        <f>IFERROR(P64/(O64+P64),"")</f>
        <v>7.9365079365079361E-2</v>
      </c>
      <c r="P65" s="570"/>
      <c r="Q65" s="569">
        <f>IFERROR(R64/(Q64+R64),"")</f>
        <v>7.9365079365079361E-2</v>
      </c>
      <c r="R65" s="570"/>
      <c r="S65" s="569">
        <f>IFERROR(T64/(S64+T64),"")</f>
        <v>0.10594315245478036</v>
      </c>
      <c r="T65" s="570"/>
    </row>
    <row r="66" spans="3:20" x14ac:dyDescent="0.3">
      <c r="C66" s="577"/>
      <c r="D66" s="340" t="s">
        <v>172</v>
      </c>
      <c r="E66" s="336">
        <v>33.541666666666664</v>
      </c>
      <c r="F66" s="343">
        <v>38.4</v>
      </c>
      <c r="G66" s="336">
        <v>36.444444444444443</v>
      </c>
      <c r="H66" s="343">
        <v>46.4</v>
      </c>
      <c r="I66" s="336">
        <v>44.055555555555557</v>
      </c>
      <c r="J66" s="343">
        <v>48.666666666666664</v>
      </c>
      <c r="K66" s="336">
        <v>50.410958904109592</v>
      </c>
      <c r="L66" s="343">
        <v>49</v>
      </c>
      <c r="M66" s="336">
        <v>50.410958904109592</v>
      </c>
      <c r="N66" s="343">
        <v>49</v>
      </c>
      <c r="O66" s="336">
        <v>50.410958904109592</v>
      </c>
      <c r="P66" s="343">
        <v>49</v>
      </c>
      <c r="Q66" s="336">
        <v>50.410958904109592</v>
      </c>
      <c r="R66" s="343">
        <v>49</v>
      </c>
      <c r="S66" s="336">
        <f>AVERAGE(E66,G66,I66,K66,Q66,O66,M66)</f>
        <v>45.097928897586428</v>
      </c>
      <c r="T66" s="345">
        <f>AVERAGE(F66,H66,J66,L66,R66,N66,P66)</f>
        <v>47.06666666666667</v>
      </c>
    </row>
    <row r="67" spans="3:20" x14ac:dyDescent="0.3">
      <c r="C67" s="577"/>
      <c r="D67" s="340" t="s">
        <v>173</v>
      </c>
      <c r="E67" s="336"/>
      <c r="F67" s="343"/>
      <c r="G67" s="336"/>
      <c r="H67" s="343"/>
      <c r="I67" s="336"/>
      <c r="J67" s="343"/>
      <c r="K67" s="336"/>
      <c r="L67" s="343"/>
      <c r="M67" s="336"/>
      <c r="N67" s="343"/>
      <c r="O67" s="336"/>
      <c r="P67" s="343"/>
      <c r="Q67" s="336"/>
      <c r="R67" s="343"/>
      <c r="S67" s="336"/>
      <c r="T67" s="343"/>
    </row>
    <row r="68" spans="3:20" x14ac:dyDescent="0.3">
      <c r="C68" s="577"/>
      <c r="D68" s="340" t="s">
        <v>174</v>
      </c>
      <c r="E68" s="337">
        <v>2250.471987678141</v>
      </c>
      <c r="F68" s="344">
        <v>2095.4263030025213</v>
      </c>
      <c r="G68" s="337">
        <v>2517.7714117735486</v>
      </c>
      <c r="H68" s="344">
        <v>2283.504077502103</v>
      </c>
      <c r="I68" s="337">
        <v>2738.6209152570773</v>
      </c>
      <c r="J68" s="344">
        <v>2584.969288645691</v>
      </c>
      <c r="K68" s="337">
        <v>3264.7600587803322</v>
      </c>
      <c r="L68" s="344">
        <v>3024.8244028612598</v>
      </c>
      <c r="M68" s="337">
        <v>3264.7600587803322</v>
      </c>
      <c r="N68" s="344">
        <v>3024.8244028612598</v>
      </c>
      <c r="O68" s="337">
        <v>2644.7600587803299</v>
      </c>
      <c r="P68" s="344">
        <v>2645</v>
      </c>
      <c r="Q68" s="337">
        <v>2644.7600587803299</v>
      </c>
      <c r="R68" s="344">
        <v>2645</v>
      </c>
      <c r="S68" s="337">
        <f>AVERAGE(E68,G68,I68,K68,Q68,M68,O68)</f>
        <v>2760.8435071185845</v>
      </c>
      <c r="T68" s="344">
        <f>AVERAGE(F68,H68,J68,L68,R68,N68,P68)</f>
        <v>2614.7926392675477</v>
      </c>
    </row>
    <row r="69" spans="3:20" x14ac:dyDescent="0.3">
      <c r="C69" s="577"/>
      <c r="D69" s="340" t="s">
        <v>175</v>
      </c>
      <c r="E69" s="568">
        <f>IFERROR((E68-F68)/E68,"")</f>
        <v>6.8894740980794678E-2</v>
      </c>
      <c r="F69" s="568"/>
      <c r="G69" s="568">
        <f>IFERROR((G68-H68)/G68,"")</f>
        <v>9.3045513653848694E-2</v>
      </c>
      <c r="H69" s="568"/>
      <c r="I69" s="568">
        <f>IFERROR((I68-J68)/I68,"")</f>
        <v>5.6105474750222172E-2</v>
      </c>
      <c r="J69" s="568"/>
      <c r="K69" s="568">
        <f>IFERROR((K68-L68)/K68,"")</f>
        <v>7.3492584937071573E-2</v>
      </c>
      <c r="L69" s="568"/>
      <c r="M69" s="568">
        <f>IFERROR((M68-N68)/M68,"")</f>
        <v>7.3492584937071573E-2</v>
      </c>
      <c r="N69" s="568"/>
      <c r="O69" s="568">
        <f>IFERROR((O68-P68)/O68,"")</f>
        <v>-9.072324684936627E-5</v>
      </c>
      <c r="P69" s="568"/>
      <c r="Q69" s="568">
        <f>IFERROR((Q68-R68)/Q68,"")</f>
        <v>-9.072324684936627E-5</v>
      </c>
      <c r="R69" s="568"/>
      <c r="S69" s="568">
        <f>IFERROR((S68-T68)/S68,"")</f>
        <v>5.2900813637012725E-2</v>
      </c>
      <c r="T69" s="568"/>
    </row>
    <row r="70" spans="3:20" x14ac:dyDescent="0.3">
      <c r="C70" s="577" t="s">
        <v>176</v>
      </c>
      <c r="D70" s="339" t="s">
        <v>170</v>
      </c>
      <c r="E70" s="335">
        <v>73</v>
      </c>
      <c r="F70" s="342">
        <v>20</v>
      </c>
      <c r="G70" s="335">
        <v>46</v>
      </c>
      <c r="H70" s="342">
        <v>11</v>
      </c>
      <c r="I70" s="335">
        <v>82</v>
      </c>
      <c r="J70" s="342">
        <v>31</v>
      </c>
      <c r="K70" s="335">
        <v>57</v>
      </c>
      <c r="L70" s="342">
        <v>12</v>
      </c>
      <c r="M70" s="335">
        <v>57</v>
      </c>
      <c r="N70" s="342">
        <v>12</v>
      </c>
      <c r="O70" s="335">
        <v>57</v>
      </c>
      <c r="P70" s="342">
        <v>78</v>
      </c>
      <c r="Q70" s="335">
        <v>57</v>
      </c>
      <c r="R70" s="342">
        <v>78</v>
      </c>
      <c r="S70" s="335">
        <f>E70+G70+I70+K70+Q70+M70+O70</f>
        <v>429</v>
      </c>
      <c r="T70" s="342">
        <f>F70+H70+J70+L70+R70+N70+P70</f>
        <v>242</v>
      </c>
    </row>
    <row r="71" spans="3:20" x14ac:dyDescent="0.3">
      <c r="C71" s="577"/>
      <c r="D71" s="339" t="s">
        <v>171</v>
      </c>
      <c r="E71" s="569">
        <f>IFERROR(F70/(E70+F70),"")</f>
        <v>0.21505376344086022</v>
      </c>
      <c r="F71" s="570"/>
      <c r="G71" s="569">
        <f>IFERROR(H70/(G70+H70),"")</f>
        <v>0.19298245614035087</v>
      </c>
      <c r="H71" s="570"/>
      <c r="I71" s="569">
        <f>IFERROR(J70/(I70+J70),"")</f>
        <v>0.27433628318584069</v>
      </c>
      <c r="J71" s="570"/>
      <c r="K71" s="569">
        <f>IFERROR(L70/(K70+L70),"")</f>
        <v>0.17391304347826086</v>
      </c>
      <c r="L71" s="570"/>
      <c r="M71" s="569">
        <f>IFERROR(N70/(M70+N70),"")</f>
        <v>0.17391304347826086</v>
      </c>
      <c r="N71" s="570"/>
      <c r="O71" s="569">
        <f>IFERROR(P70/(O70+P70),"")</f>
        <v>0.57777777777777772</v>
      </c>
      <c r="P71" s="570"/>
      <c r="Q71" s="569">
        <f>IFERROR(R70/(Q70+R70),"")</f>
        <v>0.57777777777777772</v>
      </c>
      <c r="R71" s="570"/>
      <c r="S71" s="569">
        <f>IFERROR(T70/(S70+T70),"")</f>
        <v>0.36065573770491804</v>
      </c>
      <c r="T71" s="570"/>
    </row>
    <row r="72" spans="3:20" x14ac:dyDescent="0.3">
      <c r="C72" s="577"/>
      <c r="D72" s="340" t="s">
        <v>172</v>
      </c>
      <c r="E72" s="336">
        <v>27.506849315068493</v>
      </c>
      <c r="F72" s="343">
        <v>31.4</v>
      </c>
      <c r="G72" s="336">
        <v>29.760869565217391</v>
      </c>
      <c r="H72" s="343">
        <v>37.81818181818182</v>
      </c>
      <c r="I72" s="336">
        <v>40.18292682926829</v>
      </c>
      <c r="J72" s="343">
        <v>46</v>
      </c>
      <c r="K72" s="336">
        <v>46.192982456140349</v>
      </c>
      <c r="L72" s="343">
        <v>48.583333333333336</v>
      </c>
      <c r="M72" s="336">
        <v>46.192982456140349</v>
      </c>
      <c r="N72" s="343">
        <v>48.583333333333336</v>
      </c>
      <c r="O72" s="336">
        <v>35.6</v>
      </c>
      <c r="P72" s="343">
        <v>41.2</v>
      </c>
      <c r="Q72" s="336">
        <v>35.6</v>
      </c>
      <c r="R72" s="343">
        <v>41.2</v>
      </c>
      <c r="S72" s="335">
        <f>AVERAGE(E72,G72,I72,K72,Q72,M72,O72)</f>
        <v>37.290944374547841</v>
      </c>
      <c r="T72" s="342">
        <f>AVERAGE(F72,H72,J72,L72,R72,N72,P72)</f>
        <v>42.112121212121217</v>
      </c>
    </row>
    <row r="73" spans="3:20" x14ac:dyDescent="0.3">
      <c r="C73" s="577"/>
      <c r="D73" s="340" t="s">
        <v>173</v>
      </c>
      <c r="E73" s="336"/>
      <c r="F73" s="343"/>
      <c r="G73" s="336"/>
      <c r="H73" s="343"/>
      <c r="I73" s="336"/>
      <c r="J73" s="343"/>
      <c r="K73" s="336"/>
      <c r="L73" s="343"/>
      <c r="M73" s="336"/>
      <c r="N73" s="343"/>
      <c r="O73" s="336"/>
      <c r="P73" s="343"/>
      <c r="Q73" s="336"/>
      <c r="R73" s="343"/>
      <c r="S73" s="335"/>
      <c r="T73" s="343"/>
    </row>
    <row r="74" spans="3:20" x14ac:dyDescent="0.3">
      <c r="C74" s="577"/>
      <c r="D74" s="340" t="s">
        <v>174</v>
      </c>
      <c r="E74" s="337">
        <v>2361.7703594640434</v>
      </c>
      <c r="F74" s="344">
        <v>2063.0864933978542</v>
      </c>
      <c r="G74" s="337">
        <v>2539.4961846430856</v>
      </c>
      <c r="H74" s="344">
        <v>2325.8370923990792</v>
      </c>
      <c r="I74" s="337">
        <v>3024.2092436042813</v>
      </c>
      <c r="J74" s="344">
        <v>2791.6174531049078</v>
      </c>
      <c r="K74" s="337">
        <v>3353.9740243892365</v>
      </c>
      <c r="L74" s="344">
        <v>3259.6283162866662</v>
      </c>
      <c r="M74" s="337">
        <v>3353.9740243892365</v>
      </c>
      <c r="N74" s="344">
        <v>3259.6283162866662</v>
      </c>
      <c r="O74" s="337">
        <v>2753</v>
      </c>
      <c r="P74" s="344">
        <v>2652</v>
      </c>
      <c r="Q74" s="337">
        <v>2753</v>
      </c>
      <c r="R74" s="344">
        <v>2652</v>
      </c>
      <c r="S74" s="337">
        <f>AVERAGE(E74,G74,I74,K74,Q74,M74,O74)</f>
        <v>2877.0605480699837</v>
      </c>
      <c r="T74" s="344">
        <f>AVERAGE(F74,H74,J74,L74,R74,N74,P74)</f>
        <v>2714.8282387821673</v>
      </c>
    </row>
    <row r="75" spans="3:20" x14ac:dyDescent="0.3">
      <c r="C75" s="577"/>
      <c r="D75" s="340" t="s">
        <v>175</v>
      </c>
      <c r="E75" s="568">
        <f>IFERROR((E74-F74)/E74,"")</f>
        <v>0.12646609136629591</v>
      </c>
      <c r="F75" s="568"/>
      <c r="G75" s="568">
        <f>IFERROR((G74-H74)/G74,"")</f>
        <v>8.4134441128934076E-2</v>
      </c>
      <c r="H75" s="568"/>
      <c r="I75" s="568">
        <f>IFERROR((I74-J74)/I74,"")</f>
        <v>7.6909952904637105E-2</v>
      </c>
      <c r="J75" s="568"/>
      <c r="K75" s="568">
        <f>IFERROR((K74-L74)/K74,"")</f>
        <v>2.812952855821561E-2</v>
      </c>
      <c r="L75" s="568"/>
      <c r="M75" s="568">
        <f>IFERROR((M74-N74)/M74,"")</f>
        <v>2.812952855821561E-2</v>
      </c>
      <c r="N75" s="568"/>
      <c r="O75" s="568">
        <f>IFERROR((O74-P74)/O74,"")</f>
        <v>3.6687250272430076E-2</v>
      </c>
      <c r="P75" s="568"/>
      <c r="Q75" s="568">
        <f>IFERROR((Q74-R74)/Q74,"")</f>
        <v>3.6687250272430076E-2</v>
      </c>
      <c r="R75" s="568"/>
      <c r="S75" s="568">
        <f>IFERROR((S74-T74)/S74,"")</f>
        <v>5.6388215186033042E-2</v>
      </c>
      <c r="T75" s="568"/>
    </row>
    <row r="76" spans="3:20" x14ac:dyDescent="0.3">
      <c r="C76" s="577" t="s">
        <v>177</v>
      </c>
      <c r="D76" s="339" t="s">
        <v>170</v>
      </c>
      <c r="E76" s="335">
        <v>44</v>
      </c>
      <c r="F76" s="342">
        <v>4</v>
      </c>
      <c r="G76" s="335">
        <v>33</v>
      </c>
      <c r="H76" s="342">
        <v>3</v>
      </c>
      <c r="I76" s="335">
        <v>35</v>
      </c>
      <c r="J76" s="342">
        <v>11</v>
      </c>
      <c r="K76" s="335">
        <v>17</v>
      </c>
      <c r="L76" s="342">
        <v>2</v>
      </c>
      <c r="M76" s="335">
        <v>17</v>
      </c>
      <c r="N76" s="342">
        <v>2</v>
      </c>
      <c r="O76" s="335">
        <v>11</v>
      </c>
      <c r="P76" s="342">
        <v>2</v>
      </c>
      <c r="Q76" s="335">
        <v>11</v>
      </c>
      <c r="R76" s="342">
        <v>2</v>
      </c>
      <c r="S76" s="335">
        <f>E76+G76+I76+K76+Q76+M76+O76</f>
        <v>168</v>
      </c>
      <c r="T76" s="342">
        <f>F76+H76+J76+L76+R76+N76+P76</f>
        <v>26</v>
      </c>
    </row>
    <row r="77" spans="3:20" x14ac:dyDescent="0.3">
      <c r="C77" s="577"/>
      <c r="D77" s="339" t="s">
        <v>171</v>
      </c>
      <c r="E77" s="569">
        <f>IFERROR(F76/(E76+F76),"")</f>
        <v>8.3333333333333329E-2</v>
      </c>
      <c r="F77" s="569"/>
      <c r="G77" s="569">
        <f>IFERROR(H76/(G76+H76),"")</f>
        <v>8.3333333333333329E-2</v>
      </c>
      <c r="H77" s="570"/>
      <c r="I77" s="569">
        <f>IFERROR(J76/(I76+J76),"")</f>
        <v>0.2391304347826087</v>
      </c>
      <c r="J77" s="570"/>
      <c r="K77" s="569">
        <f>IFERROR(L76/(K76+L76),"")</f>
        <v>0.10526315789473684</v>
      </c>
      <c r="L77" s="570"/>
      <c r="M77" s="569">
        <f>IFERROR(N76/(M76+N76),"")</f>
        <v>0.10526315789473684</v>
      </c>
      <c r="N77" s="570"/>
      <c r="O77" s="569">
        <f>IFERROR(P76/(O76+P76),"")</f>
        <v>0.15384615384615385</v>
      </c>
      <c r="P77" s="570"/>
      <c r="Q77" s="569">
        <f>IFERROR(R76/(Q76+R76),"")</f>
        <v>0.15384615384615385</v>
      </c>
      <c r="R77" s="570"/>
      <c r="S77" s="569">
        <f>IFERROR(T76/(S76+T76),"")</f>
        <v>0.13402061855670103</v>
      </c>
      <c r="T77" s="570"/>
    </row>
    <row r="78" spans="3:20" x14ac:dyDescent="0.3">
      <c r="C78" s="577"/>
      <c r="D78" s="340" t="s">
        <v>172</v>
      </c>
      <c r="E78" s="336">
        <v>27.863636363636363</v>
      </c>
      <c r="F78" s="343">
        <v>26.5</v>
      </c>
      <c r="G78" s="336">
        <v>30.636363636363637</v>
      </c>
      <c r="H78" s="343">
        <v>36.666666666666664</v>
      </c>
      <c r="I78" s="336">
        <v>41.4</v>
      </c>
      <c r="J78" s="343">
        <v>42.272727272727273</v>
      </c>
      <c r="K78" s="336">
        <v>49.647058823529413</v>
      </c>
      <c r="L78" s="343">
        <v>48</v>
      </c>
      <c r="M78" s="336">
        <v>49.647058823529413</v>
      </c>
      <c r="N78" s="343">
        <v>48</v>
      </c>
      <c r="O78" s="336">
        <v>47.3</v>
      </c>
      <c r="P78" s="343">
        <v>42.2</v>
      </c>
      <c r="Q78" s="336">
        <v>47.3</v>
      </c>
      <c r="R78" s="343">
        <v>42.2</v>
      </c>
      <c r="S78" s="335">
        <f>AVERAGE(E78,G78,I78,K78,Q78,M78,O78)</f>
        <v>41.970588235294123</v>
      </c>
      <c r="T78" s="342">
        <f>AVERAGE(F78,H78,J78,L78,R78,N78,P78)</f>
        <v>40.834199134199132</v>
      </c>
    </row>
    <row r="79" spans="3:20" x14ac:dyDescent="0.3">
      <c r="C79" s="577"/>
      <c r="D79" s="340" t="s">
        <v>173</v>
      </c>
      <c r="E79" s="336"/>
      <c r="F79" s="343"/>
      <c r="G79" s="336"/>
      <c r="H79" s="343"/>
      <c r="I79" s="336"/>
      <c r="J79" s="343"/>
      <c r="K79" s="336"/>
      <c r="L79" s="343"/>
      <c r="M79" s="336"/>
      <c r="N79" s="343"/>
      <c r="O79" s="336"/>
      <c r="P79" s="343"/>
      <c r="Q79" s="336"/>
      <c r="R79" s="343"/>
      <c r="S79" s="335"/>
      <c r="T79" s="343"/>
    </row>
    <row r="80" spans="3:20" x14ac:dyDescent="0.3">
      <c r="C80" s="577"/>
      <c r="D80" s="340" t="s">
        <v>174</v>
      </c>
      <c r="E80" s="337">
        <v>2585.1873766436092</v>
      </c>
      <c r="F80" s="344">
        <v>2238.7617317557233</v>
      </c>
      <c r="G80" s="337">
        <v>2982.0951531574678</v>
      </c>
      <c r="H80" s="344">
        <v>2697.7711452539706</v>
      </c>
      <c r="I80" s="337">
        <v>4008.4588099154125</v>
      </c>
      <c r="J80" s="344">
        <v>3821.2718462634498</v>
      </c>
      <c r="K80" s="337">
        <v>4501.6933482887162</v>
      </c>
      <c r="L80" s="344">
        <v>4685.7378633291355</v>
      </c>
      <c r="M80" s="337">
        <v>4501.6933482887162</v>
      </c>
      <c r="N80" s="344">
        <v>4685.7378633291355</v>
      </c>
      <c r="O80" s="337">
        <v>3324</v>
      </c>
      <c r="P80" s="344">
        <v>3289.26</v>
      </c>
      <c r="Q80" s="337">
        <v>3324</v>
      </c>
      <c r="R80" s="344">
        <v>3289.26</v>
      </c>
      <c r="S80" s="337">
        <f>AVERAGE(E80,G80,I80,K80,Q80,M80,O80)</f>
        <v>3603.8754337562746</v>
      </c>
      <c r="T80" s="344">
        <f>AVERAGE(F80,H80,J80,L80,R80,N80,P80)</f>
        <v>3529.6857785616312</v>
      </c>
    </row>
    <row r="81" spans="3:20" x14ac:dyDescent="0.3">
      <c r="C81" s="577"/>
      <c r="D81" s="340" t="s">
        <v>175</v>
      </c>
      <c r="E81" s="568">
        <f>IFERROR((E80-F80)/E80,"")</f>
        <v>0.13400407568818318</v>
      </c>
      <c r="F81" s="568"/>
      <c r="G81" s="568">
        <f>IFERROR((G80-H80)/G80,"")</f>
        <v>9.5343707460995172E-2</v>
      </c>
      <c r="H81" s="568"/>
      <c r="I81" s="568">
        <f>IFERROR((I80-J80)/I80,"")</f>
        <v>4.6697988560823654E-2</v>
      </c>
      <c r="J81" s="568"/>
      <c r="K81" s="568">
        <f>IFERROR((K80-L80)/K80,"")</f>
        <v>-4.0883396713457268E-2</v>
      </c>
      <c r="L81" s="568"/>
      <c r="M81" s="568">
        <f>IFERROR((M80-N80)/M80,"")</f>
        <v>-4.0883396713457268E-2</v>
      </c>
      <c r="N81" s="568"/>
      <c r="O81" s="568">
        <f>IFERROR((O80-P80)/O80,"")</f>
        <v>1.0451263537906071E-2</v>
      </c>
      <c r="P81" s="568"/>
      <c r="Q81" s="568">
        <f>IFERROR((Q80-R80)/Q80,"")</f>
        <v>1.0451263537906071E-2</v>
      </c>
      <c r="R81" s="568"/>
      <c r="S81" s="568">
        <f>IFERROR((S80-T80)/S80,"")</f>
        <v>2.0586076449739109E-2</v>
      </c>
      <c r="T81" s="568"/>
    </row>
    <row r="82" spans="3:20" x14ac:dyDescent="0.3">
      <c r="C82" s="577" t="s">
        <v>179</v>
      </c>
      <c r="D82" s="339" t="s">
        <v>170</v>
      </c>
      <c r="E82" s="335">
        <v>6</v>
      </c>
      <c r="F82" s="342">
        <v>4</v>
      </c>
      <c r="G82" s="335">
        <v>3</v>
      </c>
      <c r="H82" s="342">
        <v>1</v>
      </c>
      <c r="I82" s="335">
        <v>4</v>
      </c>
      <c r="J82" s="342">
        <v>4</v>
      </c>
      <c r="K82" s="335">
        <v>2</v>
      </c>
      <c r="L82" s="342">
        <v>0</v>
      </c>
      <c r="M82" s="335">
        <v>2</v>
      </c>
      <c r="N82" s="342">
        <v>0</v>
      </c>
      <c r="O82" s="335">
        <v>3</v>
      </c>
      <c r="P82" s="342">
        <v>3</v>
      </c>
      <c r="Q82" s="335">
        <v>3</v>
      </c>
      <c r="R82" s="342">
        <v>3</v>
      </c>
      <c r="S82" s="335">
        <f>E82+G82+I82+K82+Q82+M82+O82</f>
        <v>23</v>
      </c>
      <c r="T82" s="342">
        <f>F82+H82+J82+L82+R82+N82+P82</f>
        <v>15</v>
      </c>
    </row>
    <row r="83" spans="3:20" x14ac:dyDescent="0.3">
      <c r="C83" s="577"/>
      <c r="D83" s="339" t="s">
        <v>171</v>
      </c>
      <c r="E83" s="569">
        <f>IFERROR(F82/(E82+F82),"")</f>
        <v>0.4</v>
      </c>
      <c r="F83" s="570"/>
      <c r="G83" s="569">
        <f>IFERROR(H82/(G82+H82),"")</f>
        <v>0.25</v>
      </c>
      <c r="H83" s="570"/>
      <c r="I83" s="569">
        <f>IFERROR(J82/(I82+J82),"")</f>
        <v>0.5</v>
      </c>
      <c r="J83" s="570"/>
      <c r="K83" s="569">
        <f>IFERROR(L82/(K82+L82),"")</f>
        <v>0</v>
      </c>
      <c r="L83" s="570"/>
      <c r="M83" s="569">
        <f>IFERROR(N82/(M82+N82),"")</f>
        <v>0</v>
      </c>
      <c r="N83" s="570"/>
      <c r="O83" s="569">
        <f>IFERROR(P82/(O82+P82),"")</f>
        <v>0.5</v>
      </c>
      <c r="P83" s="570"/>
      <c r="Q83" s="569">
        <f>IFERROR(R82/(Q82+R82),"")</f>
        <v>0.5</v>
      </c>
      <c r="R83" s="570"/>
      <c r="S83" s="569">
        <f>IFERROR(T82/(S82+T82),"")</f>
        <v>0.39473684210526316</v>
      </c>
      <c r="T83" s="570"/>
    </row>
    <row r="84" spans="3:20" x14ac:dyDescent="0.3">
      <c r="C84" s="577"/>
      <c r="D84" s="340" t="s">
        <v>172</v>
      </c>
      <c r="E84" s="336">
        <v>27.666666666666668</v>
      </c>
      <c r="F84" s="343">
        <v>28.5</v>
      </c>
      <c r="G84" s="336">
        <v>34</v>
      </c>
      <c r="H84" s="343">
        <v>31</v>
      </c>
      <c r="I84" s="336">
        <v>41.5</v>
      </c>
      <c r="J84" s="343">
        <v>43.25</v>
      </c>
      <c r="K84" s="336">
        <v>47</v>
      </c>
      <c r="L84" s="343" t="s">
        <v>181</v>
      </c>
      <c r="M84" s="336">
        <v>47</v>
      </c>
      <c r="N84" s="343" t="s">
        <v>181</v>
      </c>
      <c r="O84" s="336">
        <v>47</v>
      </c>
      <c r="P84" s="343">
        <v>42</v>
      </c>
      <c r="Q84" s="336">
        <v>47</v>
      </c>
      <c r="R84" s="343">
        <v>42</v>
      </c>
      <c r="S84" s="336">
        <f>AVERAGE(E84,G84,I84,K84,Q84,M84,O84)</f>
        <v>41.595238095238095</v>
      </c>
      <c r="T84" s="345">
        <f>AVERAGE(F84,H84,J84,L84,R84,N84,P84)</f>
        <v>37.35</v>
      </c>
    </row>
    <row r="85" spans="3:20" x14ac:dyDescent="0.3">
      <c r="C85" s="577"/>
      <c r="D85" s="340" t="s">
        <v>173</v>
      </c>
      <c r="E85" s="336"/>
      <c r="F85" s="343"/>
      <c r="G85" s="336"/>
      <c r="H85" s="343"/>
      <c r="I85" s="336"/>
      <c r="J85" s="343"/>
      <c r="K85" s="336"/>
      <c r="L85" s="343"/>
      <c r="M85" s="336"/>
      <c r="N85" s="343"/>
      <c r="O85" s="336"/>
      <c r="P85" s="343"/>
      <c r="Q85" s="336"/>
      <c r="R85" s="343"/>
      <c r="S85" s="336"/>
      <c r="T85" s="343"/>
    </row>
    <row r="86" spans="3:20" x14ac:dyDescent="0.3">
      <c r="C86" s="577"/>
      <c r="D86" s="340" t="s">
        <v>174</v>
      </c>
      <c r="E86" s="337">
        <v>4064.9793735317148</v>
      </c>
      <c r="F86" s="344">
        <v>3667.509563430192</v>
      </c>
      <c r="G86" s="337">
        <v>4567.9069709042151</v>
      </c>
      <c r="H86" s="344">
        <v>2677.2978185631878</v>
      </c>
      <c r="I86" s="337">
        <v>8911.2345833333329</v>
      </c>
      <c r="J86" s="344">
        <v>6539.7497916666671</v>
      </c>
      <c r="K86" s="337">
        <v>8801.4087499999987</v>
      </c>
      <c r="L86" s="344" t="s">
        <v>181</v>
      </c>
      <c r="M86" s="337">
        <v>8801.4087499999987</v>
      </c>
      <c r="N86" s="344" t="s">
        <v>181</v>
      </c>
      <c r="O86" s="337">
        <v>4423.75</v>
      </c>
      <c r="P86" s="344">
        <v>4523.75</v>
      </c>
      <c r="Q86" s="337">
        <v>4423.75</v>
      </c>
      <c r="R86" s="344">
        <v>4523.75</v>
      </c>
      <c r="S86" s="337">
        <f>AVERAGE(E86,G86,I86,K86,Q86,M86,O86)</f>
        <v>6284.9197753956087</v>
      </c>
      <c r="T86" s="344">
        <f>AVERAGE(F86,H86,J86,L86,R86,N86,P86)</f>
        <v>4386.4114347320092</v>
      </c>
    </row>
    <row r="87" spans="3:20" x14ac:dyDescent="0.3">
      <c r="C87" s="577"/>
      <c r="D87" s="340" t="s">
        <v>175</v>
      </c>
      <c r="E87" s="568">
        <f>IFERROR((E86-F86)/E86,"")</f>
        <v>9.777904721720522E-2</v>
      </c>
      <c r="F87" s="568"/>
      <c r="G87" s="568">
        <f>IFERROR((G86-H86)/G86,"")</f>
        <v>0.41388959196924757</v>
      </c>
      <c r="H87" s="568"/>
      <c r="I87" s="568">
        <f>IFERROR((I86-J86)/I86,"")</f>
        <v>0.26612303486006866</v>
      </c>
      <c r="J87" s="568"/>
      <c r="K87" s="568" t="str">
        <f>IFERROR((K86-L86)/K86,"")</f>
        <v/>
      </c>
      <c r="L87" s="568"/>
      <c r="M87" s="568" t="str">
        <f>IFERROR((M86-N86)/M86,"")</f>
        <v/>
      </c>
      <c r="N87" s="568"/>
      <c r="O87" s="568">
        <f>IFERROR((O86-P86)/O86,"")</f>
        <v>-2.2605255721955354E-2</v>
      </c>
      <c r="P87" s="568"/>
      <c r="Q87" s="568">
        <f>IFERROR((Q86-R86)/Q86,"")</f>
        <v>-2.2605255721955354E-2</v>
      </c>
      <c r="R87" s="568"/>
      <c r="S87" s="568">
        <f>IFERROR((S86-T86)/S86,"")</f>
        <v>0.30207359974520859</v>
      </c>
      <c r="T87" s="568"/>
    </row>
    <row r="90" spans="3:20" ht="15" thickBot="1" x14ac:dyDescent="0.35"/>
    <row r="91" spans="3:20" ht="19.2" thickTop="1" thickBot="1" x14ac:dyDescent="0.35">
      <c r="C91" s="497" t="s">
        <v>178</v>
      </c>
      <c r="D91" s="498"/>
      <c r="E91" s="498"/>
      <c r="F91" s="498"/>
      <c r="G91" s="498"/>
      <c r="H91" s="499"/>
    </row>
    <row r="92" spans="3:20" ht="15" thickTop="1" x14ac:dyDescent="0.3"/>
    <row r="94" spans="3:20" x14ac:dyDescent="0.3">
      <c r="C94" s="5"/>
      <c r="E94" s="172" t="s">
        <v>180</v>
      </c>
    </row>
    <row r="95" spans="3:20" x14ac:dyDescent="0.3">
      <c r="C95" s="571" t="s">
        <v>182</v>
      </c>
      <c r="D95" s="572"/>
      <c r="E95" s="575"/>
    </row>
    <row r="96" spans="3:20" x14ac:dyDescent="0.3">
      <c r="C96" s="573"/>
      <c r="D96" s="574"/>
      <c r="E96" s="576"/>
    </row>
  </sheetData>
  <mergeCells count="154">
    <mergeCell ref="M69:N69"/>
    <mergeCell ref="M71:N71"/>
    <mergeCell ref="M75:N75"/>
    <mergeCell ref="M77:N77"/>
    <mergeCell ref="M81:N81"/>
    <mergeCell ref="M83:N83"/>
    <mergeCell ref="M87:N87"/>
    <mergeCell ref="O65:P65"/>
    <mergeCell ref="O69:P69"/>
    <mergeCell ref="O71:P71"/>
    <mergeCell ref="O75:P75"/>
    <mergeCell ref="O77:P77"/>
    <mergeCell ref="O81:P81"/>
    <mergeCell ref="O83:P83"/>
    <mergeCell ref="O87:P87"/>
    <mergeCell ref="C44:C47"/>
    <mergeCell ref="C48:C51"/>
    <mergeCell ref="D44:D45"/>
    <mergeCell ref="G44:G45"/>
    <mergeCell ref="I44:I45"/>
    <mergeCell ref="D46:D47"/>
    <mergeCell ref="G46:G47"/>
    <mergeCell ref="I46:I47"/>
    <mergeCell ref="D48:D49"/>
    <mergeCell ref="G48:G49"/>
    <mergeCell ref="I48:I49"/>
    <mergeCell ref="D50:D51"/>
    <mergeCell ref="G50:G51"/>
    <mergeCell ref="I50:I51"/>
    <mergeCell ref="S83:T83"/>
    <mergeCell ref="S87:T87"/>
    <mergeCell ref="S71:T71"/>
    <mergeCell ref="S75:T75"/>
    <mergeCell ref="C76:C81"/>
    <mergeCell ref="S77:T77"/>
    <mergeCell ref="E81:F81"/>
    <mergeCell ref="G81:H81"/>
    <mergeCell ref="I81:J81"/>
    <mergeCell ref="K81:L81"/>
    <mergeCell ref="Q81:R81"/>
    <mergeCell ref="S81:T81"/>
    <mergeCell ref="G87:H87"/>
    <mergeCell ref="I87:J87"/>
    <mergeCell ref="E87:F87"/>
    <mergeCell ref="Q87:R87"/>
    <mergeCell ref="Q77:R77"/>
    <mergeCell ref="Q83:R83"/>
    <mergeCell ref="C52:C55"/>
    <mergeCell ref="D52:D53"/>
    <mergeCell ref="G52:G53"/>
    <mergeCell ref="I52:I53"/>
    <mergeCell ref="S62:T62"/>
    <mergeCell ref="C64:C69"/>
    <mergeCell ref="S65:T65"/>
    <mergeCell ref="E69:F69"/>
    <mergeCell ref="G69:H69"/>
    <mergeCell ref="I69:J69"/>
    <mergeCell ref="K69:L69"/>
    <mergeCell ref="Q69:R69"/>
    <mergeCell ref="S69:T69"/>
    <mergeCell ref="C70:C75"/>
    <mergeCell ref="E71:F71"/>
    <mergeCell ref="G71:H71"/>
    <mergeCell ref="C32:C35"/>
    <mergeCell ref="C36:C39"/>
    <mergeCell ref="C40:C43"/>
    <mergeCell ref="G34:G35"/>
    <mergeCell ref="I34:I35"/>
    <mergeCell ref="D34:D35"/>
    <mergeCell ref="D42:D43"/>
    <mergeCell ref="G42:G43"/>
    <mergeCell ref="D54:D55"/>
    <mergeCell ref="G54:G55"/>
    <mergeCell ref="I54:I55"/>
    <mergeCell ref="D38:D39"/>
    <mergeCell ref="G38:G39"/>
    <mergeCell ref="I38:I39"/>
    <mergeCell ref="D40:D41"/>
    <mergeCell ref="G40:G41"/>
    <mergeCell ref="I40:I41"/>
    <mergeCell ref="F12:F13"/>
    <mergeCell ref="H12:H13"/>
    <mergeCell ref="D32:D33"/>
    <mergeCell ref="F20:F21"/>
    <mergeCell ref="H20:H21"/>
    <mergeCell ref="C18:C19"/>
    <mergeCell ref="F18:F19"/>
    <mergeCell ref="H18:H19"/>
    <mergeCell ref="I42:I43"/>
    <mergeCell ref="C14:C15"/>
    <mergeCell ref="C16:C17"/>
    <mergeCell ref="F14:F15"/>
    <mergeCell ref="H14:H15"/>
    <mergeCell ref="F16:F17"/>
    <mergeCell ref="H16:H17"/>
    <mergeCell ref="C4:H4"/>
    <mergeCell ref="C24:I24"/>
    <mergeCell ref="C2:I2"/>
    <mergeCell ref="I28:I29"/>
    <mergeCell ref="I30:I31"/>
    <mergeCell ref="C8:C9"/>
    <mergeCell ref="F8:F9"/>
    <mergeCell ref="H8:H9"/>
    <mergeCell ref="C28:C31"/>
    <mergeCell ref="D28:D29"/>
    <mergeCell ref="G28:G29"/>
    <mergeCell ref="C10:C11"/>
    <mergeCell ref="F10:F11"/>
    <mergeCell ref="H10:H11"/>
    <mergeCell ref="D30:D31"/>
    <mergeCell ref="G30:G31"/>
    <mergeCell ref="C91:H91"/>
    <mergeCell ref="C95:D96"/>
    <mergeCell ref="E95:E96"/>
    <mergeCell ref="K62:L62"/>
    <mergeCell ref="I75:J75"/>
    <mergeCell ref="E75:F75"/>
    <mergeCell ref="K65:L65"/>
    <mergeCell ref="E77:F77"/>
    <mergeCell ref="G77:H77"/>
    <mergeCell ref="C12:C13"/>
    <mergeCell ref="C82:C87"/>
    <mergeCell ref="E83:F83"/>
    <mergeCell ref="G83:H83"/>
    <mergeCell ref="I83:J83"/>
    <mergeCell ref="K87:L87"/>
    <mergeCell ref="I77:J77"/>
    <mergeCell ref="K77:L77"/>
    <mergeCell ref="K83:L83"/>
    <mergeCell ref="C20:C21"/>
    <mergeCell ref="I32:I33"/>
    <mergeCell ref="D36:D37"/>
    <mergeCell ref="G36:G37"/>
    <mergeCell ref="I36:I37"/>
    <mergeCell ref="G32:G33"/>
    <mergeCell ref="E59:Q59"/>
    <mergeCell ref="Q62:R62"/>
    <mergeCell ref="C62:C63"/>
    <mergeCell ref="G75:H75"/>
    <mergeCell ref="E62:F62"/>
    <mergeCell ref="G62:H62"/>
    <mergeCell ref="I62:J62"/>
    <mergeCell ref="E65:F65"/>
    <mergeCell ref="G65:H65"/>
    <mergeCell ref="I65:J65"/>
    <mergeCell ref="K75:L75"/>
    <mergeCell ref="Q75:R75"/>
    <mergeCell ref="Q65:R65"/>
    <mergeCell ref="I71:J71"/>
    <mergeCell ref="K71:L71"/>
    <mergeCell ref="Q71:R71"/>
    <mergeCell ref="O62:P62"/>
    <mergeCell ref="M62:N62"/>
    <mergeCell ref="M65:N65"/>
  </mergeCells>
  <conditionalFormatting sqref="E69:T69 E75:T75 E81:T81 E87:T87">
    <cfRule type="cellIs" dxfId="0" priority="1" operator="lessThan">
      <formula>0</formula>
    </cfRule>
  </conditionalFormatting>
  <printOptions horizontalCentered="1" verticalCentered="1"/>
  <pageMargins left="0.70866141732283472" right="0.70866141732283472" top="0.74803149606299213" bottom="0.74803149606299213" header="0.31496062992125984" footer="0.31496062992125984"/>
  <pageSetup paperSize="9" scale="76" fitToHeight="0" orientation="landscape" r:id="rId1"/>
  <headerFooter>
    <oddFooter>&amp;L&amp;"-,Italique"&amp;9Aide à la réalisation du diagnostic
Mai 2017&amp;C&amp;G&amp;R15</oddFoot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249977111117893"/>
    <pageSetUpPr fitToPage="1"/>
  </sheetPr>
  <dimension ref="B1:AH67"/>
  <sheetViews>
    <sheetView zoomScale="70" zoomScaleNormal="70" workbookViewId="0">
      <selection activeCell="P34" sqref="P34"/>
    </sheetView>
  </sheetViews>
  <sheetFormatPr baseColWidth="10" defaultColWidth="10.6640625" defaultRowHeight="14.4" x14ac:dyDescent="0.3"/>
  <cols>
    <col min="2" max="3" width="17.44140625" customWidth="1"/>
    <col min="4" max="4" width="16.6640625" customWidth="1"/>
    <col min="5" max="5" width="20.44140625" customWidth="1"/>
    <col min="6" max="6" width="17" customWidth="1"/>
    <col min="7" max="7" width="15.5546875" customWidth="1"/>
    <col min="8" max="8" width="21" customWidth="1"/>
    <col min="9" max="9" width="15" customWidth="1"/>
    <col min="10" max="10" width="24.44140625" customWidth="1"/>
    <col min="11" max="11" width="11.6640625" customWidth="1"/>
    <col min="12" max="12" width="13" customWidth="1"/>
    <col min="13" max="13" width="17.33203125" customWidth="1"/>
    <col min="14" max="14" width="18.109375" customWidth="1"/>
    <col min="15" max="15" width="17" customWidth="1"/>
    <col min="16" max="16" width="19.44140625" customWidth="1"/>
    <col min="17" max="17" width="14.44140625" customWidth="1"/>
    <col min="18" max="18" width="14.5546875" customWidth="1"/>
    <col min="19" max="19" width="15.5546875" customWidth="1"/>
  </cols>
  <sheetData>
    <row r="1" spans="2:34" ht="24" customHeight="1" x14ac:dyDescent="0.4">
      <c r="B1" s="9"/>
      <c r="C1" s="597" t="s">
        <v>183</v>
      </c>
      <c r="D1" s="597"/>
      <c r="E1" s="597"/>
      <c r="F1" s="18"/>
    </row>
    <row r="2" spans="2:34" s="3" customFormat="1" ht="24" customHeight="1" thickBot="1" x14ac:dyDescent="0.4">
      <c r="D2"/>
      <c r="E2"/>
      <c r="F2"/>
      <c r="G2"/>
      <c r="H2"/>
    </row>
    <row r="3" spans="2:34" s="3" customFormat="1" ht="63.75" customHeight="1" thickTop="1" thickBot="1" x14ac:dyDescent="0.4">
      <c r="B3" s="2"/>
      <c r="C3" s="497" t="s">
        <v>184</v>
      </c>
      <c r="D3" s="498"/>
      <c r="E3" s="498"/>
      <c r="F3" s="498"/>
      <c r="G3" s="498"/>
      <c r="H3" s="499"/>
      <c r="X3"/>
      <c r="AG3" s="25"/>
      <c r="AH3" s="25"/>
    </row>
    <row r="4" spans="2:34" s="3" customFormat="1" ht="18.600000000000001" thickTop="1" x14ac:dyDescent="0.35">
      <c r="B4" s="2"/>
      <c r="D4"/>
      <c r="E4"/>
      <c r="F4"/>
      <c r="G4"/>
      <c r="H4"/>
      <c r="X4" s="20"/>
      <c r="Y4" s="20"/>
      <c r="Z4" s="20"/>
      <c r="AA4" s="7"/>
      <c r="AB4" s="7"/>
      <c r="AC4" s="7"/>
      <c r="AD4" s="7"/>
      <c r="AE4" s="7"/>
      <c r="AF4" s="7"/>
      <c r="AG4" s="7"/>
      <c r="AH4" s="7"/>
    </row>
    <row r="5" spans="2:34" ht="56.25" customHeight="1" x14ac:dyDescent="0.3">
      <c r="B5" s="206" t="s">
        <v>89</v>
      </c>
      <c r="C5" s="348" t="s">
        <v>67</v>
      </c>
      <c r="D5" s="207" t="s">
        <v>186</v>
      </c>
      <c r="E5" s="208" t="s">
        <v>187</v>
      </c>
      <c r="F5" s="207" t="s">
        <v>188</v>
      </c>
      <c r="G5" s="208" t="s">
        <v>189</v>
      </c>
      <c r="H5" s="182" t="s">
        <v>190</v>
      </c>
      <c r="I5" s="182" t="s">
        <v>191</v>
      </c>
    </row>
    <row r="6" spans="2:34" ht="20.100000000000001" customHeight="1" x14ac:dyDescent="0.3">
      <c r="B6" s="592" t="s">
        <v>319</v>
      </c>
      <c r="C6" s="349" t="s">
        <v>49</v>
      </c>
      <c r="D6" s="346"/>
      <c r="E6" s="210" t="e">
        <f>D6/H6</f>
        <v>#DIV/0!</v>
      </c>
      <c r="F6" s="209"/>
      <c r="G6" s="210" t="e">
        <f>F6/F8</f>
        <v>#DIV/0!</v>
      </c>
      <c r="H6" s="211"/>
      <c r="I6" s="212" t="e">
        <f>F6/D6</f>
        <v>#DIV/0!</v>
      </c>
    </row>
    <row r="7" spans="2:34" ht="20.100000000000001" customHeight="1" x14ac:dyDescent="0.3">
      <c r="B7" s="593"/>
      <c r="C7" s="351" t="s">
        <v>48</v>
      </c>
      <c r="D7" s="347"/>
      <c r="E7" s="216" t="e">
        <f>D7/H7</f>
        <v>#DIV/0!</v>
      </c>
      <c r="F7" s="215"/>
      <c r="G7" s="216" t="e">
        <f>F7/F8</f>
        <v>#DIV/0!</v>
      </c>
      <c r="H7" s="217"/>
      <c r="I7" s="212" t="e">
        <f>F7/D7</f>
        <v>#DIV/0!</v>
      </c>
    </row>
    <row r="8" spans="2:34" ht="20.100000000000001" customHeight="1" x14ac:dyDescent="0.3">
      <c r="B8" s="11"/>
      <c r="C8" s="350" t="s">
        <v>199</v>
      </c>
      <c r="D8" s="219">
        <f>SUM(D6,D7)</f>
        <v>0</v>
      </c>
      <c r="E8" s="219"/>
      <c r="F8" s="219">
        <f>SUM(F6,F7)</f>
        <v>0</v>
      </c>
      <c r="G8" s="219"/>
      <c r="H8" s="219">
        <f>SUM(H6,H7)</f>
        <v>0</v>
      </c>
      <c r="I8" s="11"/>
    </row>
    <row r="9" spans="2:34" ht="20.100000000000001" customHeight="1" x14ac:dyDescent="0.3">
      <c r="B9" s="592" t="s">
        <v>320</v>
      </c>
      <c r="C9" s="349" t="s">
        <v>49</v>
      </c>
      <c r="D9" s="346"/>
      <c r="E9" s="210" t="e">
        <f>D9/H9</f>
        <v>#DIV/0!</v>
      </c>
      <c r="F9" s="209"/>
      <c r="G9" s="210" t="e">
        <f>F9/F11</f>
        <v>#DIV/0!</v>
      </c>
      <c r="H9" s="211"/>
      <c r="I9" s="212" t="e">
        <f>F9/D9</f>
        <v>#DIV/0!</v>
      </c>
    </row>
    <row r="10" spans="2:34" ht="20.100000000000001" customHeight="1" x14ac:dyDescent="0.3">
      <c r="B10" s="593"/>
      <c r="C10" s="351" t="s">
        <v>48</v>
      </c>
      <c r="D10" s="347"/>
      <c r="E10" s="216" t="e">
        <f>D10/H10</f>
        <v>#DIV/0!</v>
      </c>
      <c r="F10" s="215"/>
      <c r="G10" s="216" t="e">
        <f>F10/F11</f>
        <v>#DIV/0!</v>
      </c>
      <c r="H10" s="217"/>
      <c r="I10" s="212" t="e">
        <f>F10/D10</f>
        <v>#DIV/0!</v>
      </c>
    </row>
    <row r="11" spans="2:34" ht="20.100000000000001" customHeight="1" x14ac:dyDescent="0.3">
      <c r="B11" s="11"/>
      <c r="C11" s="350" t="s">
        <v>199</v>
      </c>
      <c r="D11" s="219">
        <f>SUM(D9,D10)</f>
        <v>0</v>
      </c>
      <c r="E11" s="219"/>
      <c r="F11" s="219">
        <f>SUM(F9,F10)</f>
        <v>0</v>
      </c>
      <c r="G11" s="219"/>
      <c r="H11" s="219">
        <f>SUM(H9,H10)</f>
        <v>0</v>
      </c>
      <c r="I11" s="11"/>
    </row>
    <row r="12" spans="2:34" ht="20.100000000000001" customHeight="1" x14ac:dyDescent="0.3">
      <c r="B12" s="592" t="s">
        <v>59</v>
      </c>
      <c r="C12" s="349" t="s">
        <v>49</v>
      </c>
      <c r="D12" s="346"/>
      <c r="E12" s="210" t="e">
        <f>D12/H12</f>
        <v>#DIV/0!</v>
      </c>
      <c r="F12" s="209"/>
      <c r="G12" s="210" t="e">
        <f>F12/F14</f>
        <v>#DIV/0!</v>
      </c>
      <c r="H12" s="211"/>
      <c r="I12" s="212" t="e">
        <f>F12/D12</f>
        <v>#DIV/0!</v>
      </c>
    </row>
    <row r="13" spans="2:34" ht="20.100000000000001" customHeight="1" x14ac:dyDescent="0.3">
      <c r="B13" s="593"/>
      <c r="C13" s="351" t="s">
        <v>48</v>
      </c>
      <c r="D13" s="347"/>
      <c r="E13" s="216" t="e">
        <f>D13/H13</f>
        <v>#DIV/0!</v>
      </c>
      <c r="F13" s="215"/>
      <c r="G13" s="216" t="e">
        <f>F13/F14</f>
        <v>#DIV/0!</v>
      </c>
      <c r="H13" s="217"/>
      <c r="I13" s="212" t="e">
        <f>F13/D13</f>
        <v>#DIV/0!</v>
      </c>
    </row>
    <row r="14" spans="2:34" ht="20.100000000000001" customHeight="1" x14ac:dyDescent="0.3">
      <c r="B14" s="11"/>
      <c r="C14" s="350" t="s">
        <v>199</v>
      </c>
      <c r="D14" s="219">
        <f>SUM(D12,D13)</f>
        <v>0</v>
      </c>
      <c r="E14" s="219"/>
      <c r="F14" s="219">
        <f>SUM(F12,F13)</f>
        <v>0</v>
      </c>
      <c r="G14" s="219"/>
      <c r="H14" s="219">
        <f>SUM(H12,H13)</f>
        <v>0</v>
      </c>
      <c r="I14" s="11"/>
    </row>
    <row r="15" spans="2:34" ht="20.100000000000001" customHeight="1" x14ac:dyDescent="0.3">
      <c r="B15" s="592" t="s">
        <v>322</v>
      </c>
      <c r="C15" s="349" t="s">
        <v>49</v>
      </c>
      <c r="D15" s="346"/>
      <c r="E15" s="210" t="e">
        <f>D15/H15</f>
        <v>#DIV/0!</v>
      </c>
      <c r="F15" s="209"/>
      <c r="G15" s="210" t="e">
        <f>F15/F17</f>
        <v>#DIV/0!</v>
      </c>
      <c r="H15" s="211"/>
      <c r="I15" s="212" t="e">
        <f>F15/D15</f>
        <v>#DIV/0!</v>
      </c>
    </row>
    <row r="16" spans="2:34" ht="20.100000000000001" customHeight="1" x14ac:dyDescent="0.3">
      <c r="B16" s="593"/>
      <c r="C16" s="351" t="s">
        <v>48</v>
      </c>
      <c r="D16" s="347"/>
      <c r="E16" s="216" t="e">
        <f>D16/H16</f>
        <v>#DIV/0!</v>
      </c>
      <c r="F16" s="215"/>
      <c r="G16" s="216" t="e">
        <f>F16/F17</f>
        <v>#DIV/0!</v>
      </c>
      <c r="H16" s="217"/>
      <c r="I16" s="212" t="e">
        <f>F16/D16</f>
        <v>#DIV/0!</v>
      </c>
    </row>
    <row r="17" spans="2:11" ht="20.100000000000001" customHeight="1" x14ac:dyDescent="0.3">
      <c r="B17" s="11"/>
      <c r="C17" s="350" t="s">
        <v>199</v>
      </c>
      <c r="D17" s="219">
        <f>SUM(D15,D16)</f>
        <v>0</v>
      </c>
      <c r="E17" s="219"/>
      <c r="F17" s="219">
        <f>SUM(F15,F16)</f>
        <v>0</v>
      </c>
      <c r="G17" s="219"/>
      <c r="H17" s="219">
        <f>SUM(H15,H16)</f>
        <v>0</v>
      </c>
      <c r="I17" s="11"/>
    </row>
    <row r="18" spans="2:11" ht="20.100000000000001" customHeight="1" x14ac:dyDescent="0.3">
      <c r="B18" s="592" t="s">
        <v>323</v>
      </c>
      <c r="C18" s="349" t="s">
        <v>49</v>
      </c>
      <c r="D18" s="346"/>
      <c r="E18" s="210" t="e">
        <f>D18/H18</f>
        <v>#DIV/0!</v>
      </c>
      <c r="F18" s="209"/>
      <c r="G18" s="210" t="e">
        <f>F18/F20</f>
        <v>#DIV/0!</v>
      </c>
      <c r="H18" s="211"/>
      <c r="I18" s="212" t="e">
        <f>F18/D18</f>
        <v>#DIV/0!</v>
      </c>
    </row>
    <row r="19" spans="2:11" ht="20.100000000000001" customHeight="1" x14ac:dyDescent="0.3">
      <c r="B19" s="593"/>
      <c r="C19" s="351" t="s">
        <v>48</v>
      </c>
      <c r="D19" s="347"/>
      <c r="E19" s="216" t="e">
        <f>D19/H19</f>
        <v>#DIV/0!</v>
      </c>
      <c r="F19" s="215"/>
      <c r="G19" s="216" t="e">
        <f>F19/F20</f>
        <v>#DIV/0!</v>
      </c>
      <c r="H19" s="217"/>
      <c r="I19" s="212" t="e">
        <f>F19/D19</f>
        <v>#DIV/0!</v>
      </c>
    </row>
    <row r="20" spans="2:11" ht="20.100000000000001" customHeight="1" x14ac:dyDescent="0.3">
      <c r="B20" s="11"/>
      <c r="C20" s="350" t="s">
        <v>199</v>
      </c>
      <c r="D20" s="219">
        <f>SUM(D18,D19)</f>
        <v>0</v>
      </c>
      <c r="E20" s="219"/>
      <c r="F20" s="219">
        <f>SUM(F18,F19)</f>
        <v>0</v>
      </c>
      <c r="G20" s="219"/>
      <c r="H20" s="219">
        <f>SUM(H18,H19)</f>
        <v>0</v>
      </c>
      <c r="I20" s="11"/>
    </row>
    <row r="21" spans="2:11" ht="20.100000000000001" customHeight="1" x14ac:dyDescent="0.3">
      <c r="B21" s="592" t="s">
        <v>324</v>
      </c>
      <c r="C21" s="349" t="s">
        <v>49</v>
      </c>
      <c r="D21" s="346"/>
      <c r="E21" s="210" t="e">
        <f>D21/H21</f>
        <v>#DIV/0!</v>
      </c>
      <c r="F21" s="209"/>
      <c r="G21" s="210" t="e">
        <f>F21/F23</f>
        <v>#DIV/0!</v>
      </c>
      <c r="H21" s="211"/>
      <c r="I21" s="212" t="e">
        <f>F21/D21</f>
        <v>#DIV/0!</v>
      </c>
    </row>
    <row r="22" spans="2:11" ht="20.100000000000001" customHeight="1" x14ac:dyDescent="0.3">
      <c r="B22" s="593"/>
      <c r="C22" s="351" t="s">
        <v>48</v>
      </c>
      <c r="D22" s="347"/>
      <c r="E22" s="216" t="e">
        <f>D22/H22</f>
        <v>#DIV/0!</v>
      </c>
      <c r="F22" s="215"/>
      <c r="G22" s="216" t="e">
        <f>F22/F23</f>
        <v>#DIV/0!</v>
      </c>
      <c r="H22" s="217"/>
      <c r="I22" s="212" t="e">
        <f>F22/D22</f>
        <v>#DIV/0!</v>
      </c>
    </row>
    <row r="23" spans="2:11" ht="20.100000000000001" customHeight="1" x14ac:dyDescent="0.3">
      <c r="B23" s="11"/>
      <c r="C23" s="350" t="s">
        <v>199</v>
      </c>
      <c r="D23" s="219">
        <f>SUM(D21,D22)</f>
        <v>0</v>
      </c>
      <c r="E23" s="219"/>
      <c r="F23" s="219">
        <f>SUM(F21,F22)</f>
        <v>0</v>
      </c>
      <c r="G23" s="219"/>
      <c r="H23" s="219">
        <f>SUM(H21,H22)</f>
        <v>0</v>
      </c>
      <c r="I23" s="11"/>
    </row>
    <row r="24" spans="2:11" ht="20.100000000000001" customHeight="1" x14ac:dyDescent="0.3">
      <c r="B24" s="592" t="s">
        <v>321</v>
      </c>
      <c r="C24" s="349" t="s">
        <v>49</v>
      </c>
      <c r="D24" s="346"/>
      <c r="E24" s="210" t="e">
        <f>D24/H24</f>
        <v>#DIV/0!</v>
      </c>
      <c r="F24" s="209"/>
      <c r="G24" s="210" t="e">
        <f>F24/F26</f>
        <v>#DIV/0!</v>
      </c>
      <c r="H24" s="211"/>
      <c r="I24" s="212" t="e">
        <f>F24/D24</f>
        <v>#DIV/0!</v>
      </c>
    </row>
    <row r="25" spans="2:11" ht="20.100000000000001" customHeight="1" x14ac:dyDescent="0.3">
      <c r="B25" s="593"/>
      <c r="C25" s="351" t="s">
        <v>48</v>
      </c>
      <c r="D25" s="347"/>
      <c r="E25" s="216" t="e">
        <f>D25/H25</f>
        <v>#DIV/0!</v>
      </c>
      <c r="F25" s="215"/>
      <c r="G25" s="216" t="e">
        <f>F25/F26</f>
        <v>#DIV/0!</v>
      </c>
      <c r="H25" s="217"/>
      <c r="I25" s="212" t="e">
        <f>F25/D25</f>
        <v>#DIV/0!</v>
      </c>
    </row>
    <row r="26" spans="2:11" ht="20.100000000000001" customHeight="1" x14ac:dyDescent="0.3">
      <c r="B26" s="11"/>
      <c r="C26" s="350" t="s">
        <v>199</v>
      </c>
      <c r="D26" s="219">
        <f>SUM(D24,D25)</f>
        <v>0</v>
      </c>
      <c r="E26" s="219"/>
      <c r="F26" s="219">
        <f>SUM(F24,F25)</f>
        <v>0</v>
      </c>
      <c r="G26" s="219"/>
      <c r="H26" s="219">
        <f>SUM(H24,H25)</f>
        <v>0</v>
      </c>
      <c r="I26" s="11"/>
    </row>
    <row r="27" spans="2:11" ht="20.100000000000001" customHeight="1" x14ac:dyDescent="0.3">
      <c r="B27" s="595" t="s">
        <v>74</v>
      </c>
      <c r="C27" s="596"/>
      <c r="D27" s="221">
        <f>SUM(D6,D9,D12,D15,D24,D18,D21)</f>
        <v>0</v>
      </c>
      <c r="E27" s="210" t="e">
        <f>D27/H27</f>
        <v>#DIV/0!</v>
      </c>
      <c r="F27" s="221">
        <f>SUM(F6,F9,F12,F15,F24,F18,F21)</f>
        <v>0</v>
      </c>
      <c r="G27" s="210" t="e">
        <f>F27/F29</f>
        <v>#DIV/0!</v>
      </c>
      <c r="H27" s="221">
        <f>SUM(H6,H9,H12,H15,H24,H18,H21)</f>
        <v>0</v>
      </c>
      <c r="I27" s="212" t="e">
        <f>F27/D27</f>
        <v>#DIV/0!</v>
      </c>
    </row>
    <row r="28" spans="2:11" ht="20.100000000000001" customHeight="1" x14ac:dyDescent="0.3">
      <c r="B28" s="513" t="s">
        <v>75</v>
      </c>
      <c r="C28" s="513"/>
      <c r="D28" s="352">
        <f>SUM(D7,D10,D13,D16,D25,D19,D22)</f>
        <v>0</v>
      </c>
      <c r="E28" s="216" t="e">
        <f>D28/H28</f>
        <v>#DIV/0!</v>
      </c>
      <c r="F28" s="352">
        <f>SUM(F7,F10,F13,F16,F25,F19,F22)</f>
        <v>0</v>
      </c>
      <c r="G28" s="216" t="e">
        <f>F28/F29</f>
        <v>#DIV/0!</v>
      </c>
      <c r="H28" s="352">
        <f>SUM(H7,H10,H13,H16,H25,H19,H22)</f>
        <v>0</v>
      </c>
      <c r="I28" s="212" t="e">
        <f>F28/D28</f>
        <v>#DIV/0!</v>
      </c>
    </row>
    <row r="29" spans="2:11" ht="20.100000000000001" customHeight="1" x14ac:dyDescent="0.3">
      <c r="B29" s="591" t="s">
        <v>200</v>
      </c>
      <c r="C29" s="591"/>
      <c r="D29" s="358">
        <f>SUM(D27:D28)</f>
        <v>0</v>
      </c>
      <c r="F29" s="358">
        <f>SUM(F27:F28)</f>
        <v>0</v>
      </c>
      <c r="H29" s="358">
        <f>SUM(H27:H28)</f>
        <v>0</v>
      </c>
      <c r="I29" s="11"/>
    </row>
    <row r="30" spans="2:11" ht="20.100000000000001" customHeight="1" x14ac:dyDescent="0.3"/>
    <row r="31" spans="2:11" ht="15" thickBot="1" x14ac:dyDescent="0.35"/>
    <row r="32" spans="2:11" ht="19.2" thickTop="1" thickBot="1" x14ac:dyDescent="0.4">
      <c r="B32" s="3"/>
      <c r="C32" s="497" t="s">
        <v>185</v>
      </c>
      <c r="D32" s="498"/>
      <c r="E32" s="498"/>
      <c r="F32" s="498"/>
      <c r="G32" s="498"/>
      <c r="H32" s="498"/>
      <c r="I32" s="498"/>
      <c r="J32" s="499"/>
      <c r="K32" s="3"/>
    </row>
    <row r="33" spans="2:11" ht="18.600000000000001" thickTop="1" x14ac:dyDescent="0.35">
      <c r="B33" s="3"/>
      <c r="C33" s="3"/>
      <c r="D33" s="3"/>
      <c r="E33" s="3"/>
      <c r="F33" s="3"/>
      <c r="G33" s="3"/>
      <c r="H33" s="3"/>
      <c r="I33" s="3"/>
      <c r="J33" s="3"/>
      <c r="K33" s="3"/>
    </row>
    <row r="34" spans="2:11" ht="41.4" x14ac:dyDescent="0.3">
      <c r="B34" s="36" t="s">
        <v>89</v>
      </c>
      <c r="C34" s="4" t="s">
        <v>67</v>
      </c>
      <c r="D34" s="29" t="s">
        <v>192</v>
      </c>
      <c r="E34" s="29" t="s">
        <v>193</v>
      </c>
      <c r="F34" s="29" t="s">
        <v>194</v>
      </c>
      <c r="G34" s="29" t="s">
        <v>195</v>
      </c>
      <c r="H34" s="29" t="s">
        <v>196</v>
      </c>
      <c r="I34" s="29" t="s">
        <v>197</v>
      </c>
      <c r="J34" s="29" t="s">
        <v>198</v>
      </c>
      <c r="K34" s="29" t="s">
        <v>124</v>
      </c>
    </row>
    <row r="35" spans="2:11" ht="21" x14ac:dyDescent="0.3">
      <c r="B35" s="594" t="s">
        <v>319</v>
      </c>
      <c r="C35" s="142" t="s">
        <v>49</v>
      </c>
      <c r="D35" s="213">
        <v>0</v>
      </c>
      <c r="E35" s="213">
        <v>0</v>
      </c>
      <c r="F35" s="213">
        <v>0</v>
      </c>
      <c r="G35" s="213">
        <v>0</v>
      </c>
      <c r="H35" s="205">
        <v>0</v>
      </c>
      <c r="I35" s="213">
        <v>0</v>
      </c>
      <c r="J35" s="213">
        <v>0</v>
      </c>
      <c r="K35" s="214">
        <f>SUM(D35:J35)</f>
        <v>0</v>
      </c>
    </row>
    <row r="36" spans="2:11" ht="21" x14ac:dyDescent="0.3">
      <c r="B36" s="598"/>
      <c r="C36" s="145" t="s">
        <v>73</v>
      </c>
      <c r="D36" s="218" t="e">
        <f>D35/K35</f>
        <v>#DIV/0!</v>
      </c>
      <c r="E36" s="218" t="e">
        <f>E35/K35</f>
        <v>#DIV/0!</v>
      </c>
      <c r="F36" s="218" t="e">
        <f>F35/K35</f>
        <v>#DIV/0!</v>
      </c>
      <c r="G36" s="218" t="e">
        <f>G35/K35</f>
        <v>#DIV/0!</v>
      </c>
      <c r="H36" s="218" t="e">
        <f>H35/K35</f>
        <v>#DIV/0!</v>
      </c>
      <c r="I36" s="218" t="e">
        <f>I35/K35</f>
        <v>#DIV/0!</v>
      </c>
      <c r="J36" s="218" t="e">
        <f>J35/K35</f>
        <v>#DIV/0!</v>
      </c>
      <c r="K36" s="218" t="e">
        <f>K35/K35</f>
        <v>#DIV/0!</v>
      </c>
    </row>
    <row r="37" spans="2:11" ht="21" x14ac:dyDescent="0.3">
      <c r="B37" s="598"/>
      <c r="C37" s="306" t="s">
        <v>48</v>
      </c>
      <c r="D37" s="213">
        <v>0</v>
      </c>
      <c r="E37" s="213">
        <v>0</v>
      </c>
      <c r="F37" s="213">
        <v>0</v>
      </c>
      <c r="G37" s="213">
        <v>0</v>
      </c>
      <c r="H37" s="205">
        <v>0</v>
      </c>
      <c r="I37" s="213">
        <v>0</v>
      </c>
      <c r="J37" s="213">
        <v>0</v>
      </c>
      <c r="K37" s="220">
        <f>SUM(D37:J37)</f>
        <v>0</v>
      </c>
    </row>
    <row r="38" spans="2:11" ht="21" x14ac:dyDescent="0.3">
      <c r="B38" s="599"/>
      <c r="C38" s="306" t="s">
        <v>73</v>
      </c>
      <c r="D38" s="355" t="e">
        <f>D37/K37</f>
        <v>#DIV/0!</v>
      </c>
      <c r="E38" s="355" t="e">
        <f>E37/K37</f>
        <v>#DIV/0!</v>
      </c>
      <c r="F38" s="355" t="e">
        <f>F37/K37</f>
        <v>#DIV/0!</v>
      </c>
      <c r="G38" s="355" t="e">
        <f>F37/K37</f>
        <v>#DIV/0!</v>
      </c>
      <c r="H38" s="355" t="e">
        <f>G37/K37</f>
        <v>#DIV/0!</v>
      </c>
      <c r="I38" s="355" t="e">
        <f>I37/K37</f>
        <v>#DIV/0!</v>
      </c>
      <c r="J38" s="355" t="e">
        <f>J37/K37</f>
        <v>#DIV/0!</v>
      </c>
      <c r="K38" s="355" t="e">
        <f>K37/K37</f>
        <v>#DIV/0!</v>
      </c>
    </row>
    <row r="39" spans="2:11" ht="21" x14ac:dyDescent="0.3">
      <c r="B39" s="594" t="s">
        <v>320</v>
      </c>
      <c r="C39" s="142" t="s">
        <v>49</v>
      </c>
      <c r="D39" s="213">
        <v>0</v>
      </c>
      <c r="E39" s="213">
        <v>0</v>
      </c>
      <c r="F39" s="213">
        <v>0</v>
      </c>
      <c r="G39" s="213">
        <v>0</v>
      </c>
      <c r="H39" s="205">
        <v>0</v>
      </c>
      <c r="I39" s="213">
        <v>0</v>
      </c>
      <c r="J39" s="213">
        <v>0</v>
      </c>
      <c r="K39" s="214">
        <f>SUM(D39:J39)</f>
        <v>0</v>
      </c>
    </row>
    <row r="40" spans="2:11" ht="21" x14ac:dyDescent="0.3">
      <c r="B40" s="598"/>
      <c r="C40" s="145" t="s">
        <v>73</v>
      </c>
      <c r="D40" s="218" t="e">
        <f>D39/K39</f>
        <v>#DIV/0!</v>
      </c>
      <c r="E40" s="218" t="e">
        <f>E39/K39</f>
        <v>#DIV/0!</v>
      </c>
      <c r="F40" s="218" t="e">
        <f>F39/K39</f>
        <v>#DIV/0!</v>
      </c>
      <c r="G40" s="218" t="e">
        <f>G39/K39</f>
        <v>#DIV/0!</v>
      </c>
      <c r="H40" s="218" t="e">
        <f>H39/K39</f>
        <v>#DIV/0!</v>
      </c>
      <c r="I40" s="218" t="e">
        <f>I39/K39</f>
        <v>#DIV/0!</v>
      </c>
      <c r="J40" s="218" t="e">
        <f>J39/K39</f>
        <v>#DIV/0!</v>
      </c>
      <c r="K40" s="218" t="e">
        <f>K39/K39</f>
        <v>#DIV/0!</v>
      </c>
    </row>
    <row r="41" spans="2:11" ht="21" x14ac:dyDescent="0.3">
      <c r="B41" s="598"/>
      <c r="C41" s="306" t="s">
        <v>48</v>
      </c>
      <c r="D41" s="213">
        <v>0</v>
      </c>
      <c r="E41" s="213">
        <v>0</v>
      </c>
      <c r="F41" s="213">
        <v>0</v>
      </c>
      <c r="G41" s="213">
        <v>0</v>
      </c>
      <c r="H41" s="205">
        <v>0</v>
      </c>
      <c r="I41" s="213">
        <v>0</v>
      </c>
      <c r="J41" s="213">
        <v>0</v>
      </c>
      <c r="K41" s="220">
        <f>SUM(D41:J41)</f>
        <v>0</v>
      </c>
    </row>
    <row r="42" spans="2:11" ht="21" x14ac:dyDescent="0.3">
      <c r="B42" s="599"/>
      <c r="C42" s="306" t="s">
        <v>73</v>
      </c>
      <c r="D42" s="355" t="e">
        <f>D41/K41</f>
        <v>#DIV/0!</v>
      </c>
      <c r="E42" s="355" t="e">
        <f>E41/K41</f>
        <v>#DIV/0!</v>
      </c>
      <c r="F42" s="355" t="e">
        <f>F41/K41</f>
        <v>#DIV/0!</v>
      </c>
      <c r="G42" s="355" t="e">
        <f>F41/K41</f>
        <v>#DIV/0!</v>
      </c>
      <c r="H42" s="355" t="e">
        <f>G41/K41</f>
        <v>#DIV/0!</v>
      </c>
      <c r="I42" s="355" t="e">
        <f>I41/K41</f>
        <v>#DIV/0!</v>
      </c>
      <c r="J42" s="355" t="e">
        <f>J41/K41</f>
        <v>#DIV/0!</v>
      </c>
      <c r="K42" s="355" t="e">
        <f>K41/K41</f>
        <v>#DIV/0!</v>
      </c>
    </row>
    <row r="43" spans="2:11" ht="21" x14ac:dyDescent="0.3">
      <c r="B43" s="590" t="s">
        <v>59</v>
      </c>
      <c r="C43" s="142" t="s">
        <v>49</v>
      </c>
      <c r="D43" s="213">
        <v>0</v>
      </c>
      <c r="E43" s="213">
        <v>0</v>
      </c>
      <c r="F43" s="213">
        <v>0</v>
      </c>
      <c r="G43" s="213">
        <v>0</v>
      </c>
      <c r="H43" s="205">
        <v>0</v>
      </c>
      <c r="I43" s="213">
        <v>0</v>
      </c>
      <c r="J43" s="213">
        <v>0</v>
      </c>
      <c r="K43" s="214">
        <f>SUM(D43:J43)</f>
        <v>0</v>
      </c>
    </row>
    <row r="44" spans="2:11" ht="21" x14ac:dyDescent="0.3">
      <c r="B44" s="590"/>
      <c r="C44" s="145" t="s">
        <v>73</v>
      </c>
      <c r="D44" s="218" t="e">
        <f>D43/K43</f>
        <v>#DIV/0!</v>
      </c>
      <c r="E44" s="218" t="e">
        <f>E43/K43</f>
        <v>#DIV/0!</v>
      </c>
      <c r="F44" s="218" t="e">
        <f>F43/K43</f>
        <v>#DIV/0!</v>
      </c>
      <c r="G44" s="218" t="e">
        <f>G43/K43</f>
        <v>#DIV/0!</v>
      </c>
      <c r="H44" s="218" t="e">
        <f>H43/K43</f>
        <v>#DIV/0!</v>
      </c>
      <c r="I44" s="218" t="e">
        <f>I43/K43</f>
        <v>#DIV/0!</v>
      </c>
      <c r="J44" s="218" t="e">
        <f>J43/K43</f>
        <v>#DIV/0!</v>
      </c>
      <c r="K44" s="218" t="e">
        <f>K43/K43</f>
        <v>#DIV/0!</v>
      </c>
    </row>
    <row r="45" spans="2:11" ht="21" x14ac:dyDescent="0.3">
      <c r="B45" s="590"/>
      <c r="C45" s="306" t="s">
        <v>48</v>
      </c>
      <c r="D45" s="213">
        <v>0</v>
      </c>
      <c r="E45" s="213">
        <v>0</v>
      </c>
      <c r="F45" s="213">
        <v>0</v>
      </c>
      <c r="G45" s="213">
        <v>0</v>
      </c>
      <c r="H45" s="205">
        <v>0</v>
      </c>
      <c r="I45" s="213">
        <v>0</v>
      </c>
      <c r="J45" s="213">
        <v>0</v>
      </c>
      <c r="K45" s="220">
        <f>SUM(D45:J45)</f>
        <v>0</v>
      </c>
    </row>
    <row r="46" spans="2:11" ht="21" x14ac:dyDescent="0.3">
      <c r="B46" s="590"/>
      <c r="C46" s="306" t="s">
        <v>73</v>
      </c>
      <c r="D46" s="355" t="e">
        <f>D45/K45</f>
        <v>#DIV/0!</v>
      </c>
      <c r="E46" s="355" t="e">
        <f>E45/K45</f>
        <v>#DIV/0!</v>
      </c>
      <c r="F46" s="355" t="e">
        <f>F45/K45</f>
        <v>#DIV/0!</v>
      </c>
      <c r="G46" s="355" t="e">
        <f>F45/K45</f>
        <v>#DIV/0!</v>
      </c>
      <c r="H46" s="355" t="e">
        <f>G45/K45</f>
        <v>#DIV/0!</v>
      </c>
      <c r="I46" s="355" t="e">
        <f>I45/K45</f>
        <v>#DIV/0!</v>
      </c>
      <c r="J46" s="355" t="e">
        <f>J45/K45</f>
        <v>#DIV/0!</v>
      </c>
      <c r="K46" s="355" t="e">
        <f>K45/K45</f>
        <v>#DIV/0!</v>
      </c>
    </row>
    <row r="47" spans="2:11" ht="21" x14ac:dyDescent="0.3">
      <c r="B47" s="590" t="s">
        <v>322</v>
      </c>
      <c r="C47" s="142" t="s">
        <v>49</v>
      </c>
      <c r="D47" s="213">
        <v>0</v>
      </c>
      <c r="E47" s="213">
        <v>0</v>
      </c>
      <c r="F47" s="213">
        <v>0</v>
      </c>
      <c r="G47" s="213">
        <v>0</v>
      </c>
      <c r="H47" s="205">
        <v>0</v>
      </c>
      <c r="I47" s="213">
        <v>0</v>
      </c>
      <c r="J47" s="213">
        <v>0</v>
      </c>
      <c r="K47" s="214">
        <f>SUM(D47:J47)</f>
        <v>0</v>
      </c>
    </row>
    <row r="48" spans="2:11" ht="21" x14ac:dyDescent="0.3">
      <c r="B48" s="590"/>
      <c r="C48" s="145" t="s">
        <v>73</v>
      </c>
      <c r="D48" s="218" t="e">
        <f>D47/K47</f>
        <v>#DIV/0!</v>
      </c>
      <c r="E48" s="218" t="e">
        <f>E47/K47</f>
        <v>#DIV/0!</v>
      </c>
      <c r="F48" s="218" t="e">
        <f>F47/K47</f>
        <v>#DIV/0!</v>
      </c>
      <c r="G48" s="218" t="e">
        <f>G47/K47</f>
        <v>#DIV/0!</v>
      </c>
      <c r="H48" s="218" t="e">
        <f>H47/K47</f>
        <v>#DIV/0!</v>
      </c>
      <c r="I48" s="218" t="e">
        <f>I47/K47</f>
        <v>#DIV/0!</v>
      </c>
      <c r="J48" s="218" t="e">
        <f>J47/K47</f>
        <v>#DIV/0!</v>
      </c>
      <c r="K48" s="218" t="e">
        <f>K47/K47</f>
        <v>#DIV/0!</v>
      </c>
    </row>
    <row r="49" spans="2:11" ht="21" x14ac:dyDescent="0.3">
      <c r="B49" s="590"/>
      <c r="C49" s="306" t="s">
        <v>48</v>
      </c>
      <c r="D49" s="213">
        <v>0</v>
      </c>
      <c r="E49" s="213">
        <v>0</v>
      </c>
      <c r="F49" s="213">
        <v>0</v>
      </c>
      <c r="G49" s="213">
        <v>0</v>
      </c>
      <c r="H49" s="205">
        <v>0</v>
      </c>
      <c r="I49" s="213">
        <v>0</v>
      </c>
      <c r="J49" s="213">
        <v>0</v>
      </c>
      <c r="K49" s="220">
        <f>SUM(D49:J49)</f>
        <v>0</v>
      </c>
    </row>
    <row r="50" spans="2:11" ht="21" x14ac:dyDescent="0.3">
      <c r="B50" s="590"/>
      <c r="C50" s="306" t="s">
        <v>73</v>
      </c>
      <c r="D50" s="355" t="e">
        <f>D49/K49</f>
        <v>#DIV/0!</v>
      </c>
      <c r="E50" s="355" t="e">
        <f>E49/K49</f>
        <v>#DIV/0!</v>
      </c>
      <c r="F50" s="355" t="e">
        <f>F49/K49</f>
        <v>#DIV/0!</v>
      </c>
      <c r="G50" s="355" t="e">
        <f>F49/K49</f>
        <v>#DIV/0!</v>
      </c>
      <c r="H50" s="355" t="e">
        <f>G49/K49</f>
        <v>#DIV/0!</v>
      </c>
      <c r="I50" s="355" t="e">
        <f>I49/K49</f>
        <v>#DIV/0!</v>
      </c>
      <c r="J50" s="355" t="e">
        <f>J49/K49</f>
        <v>#DIV/0!</v>
      </c>
      <c r="K50" s="355" t="e">
        <f>K49/K49</f>
        <v>#DIV/0!</v>
      </c>
    </row>
    <row r="51" spans="2:11" ht="21" x14ac:dyDescent="0.3">
      <c r="B51" s="692" t="s">
        <v>323</v>
      </c>
      <c r="C51" s="142" t="s">
        <v>49</v>
      </c>
      <c r="D51" s="213">
        <v>0</v>
      </c>
      <c r="E51" s="213">
        <v>0</v>
      </c>
      <c r="F51" s="213">
        <v>0</v>
      </c>
      <c r="G51" s="213">
        <v>0</v>
      </c>
      <c r="H51" s="205">
        <v>0</v>
      </c>
      <c r="I51" s="213">
        <v>0</v>
      </c>
      <c r="J51" s="213">
        <v>0</v>
      </c>
      <c r="K51" s="214">
        <f>SUM(D51:J51)</f>
        <v>0</v>
      </c>
    </row>
    <row r="52" spans="2:11" ht="21" x14ac:dyDescent="0.3">
      <c r="B52" s="693"/>
      <c r="C52" s="145" t="s">
        <v>73</v>
      </c>
      <c r="D52" s="218" t="e">
        <f>D51/K51</f>
        <v>#DIV/0!</v>
      </c>
      <c r="E52" s="218" t="e">
        <f>E51/K51</f>
        <v>#DIV/0!</v>
      </c>
      <c r="F52" s="218" t="e">
        <f>F51/K51</f>
        <v>#DIV/0!</v>
      </c>
      <c r="G52" s="218" t="e">
        <f>G51/K51</f>
        <v>#DIV/0!</v>
      </c>
      <c r="H52" s="218" t="e">
        <f>H51/K51</f>
        <v>#DIV/0!</v>
      </c>
      <c r="I52" s="218" t="e">
        <f>I51/K51</f>
        <v>#DIV/0!</v>
      </c>
      <c r="J52" s="218" t="e">
        <f>J51/K51</f>
        <v>#DIV/0!</v>
      </c>
      <c r="K52" s="218" t="e">
        <f>K51/K51</f>
        <v>#DIV/0!</v>
      </c>
    </row>
    <row r="53" spans="2:11" ht="21" x14ac:dyDescent="0.3">
      <c r="B53" s="693"/>
      <c r="C53" s="306" t="s">
        <v>48</v>
      </c>
      <c r="D53" s="213">
        <v>0</v>
      </c>
      <c r="E53" s="213">
        <v>0</v>
      </c>
      <c r="F53" s="213">
        <v>0</v>
      </c>
      <c r="G53" s="213">
        <v>0</v>
      </c>
      <c r="H53" s="205">
        <v>0</v>
      </c>
      <c r="I53" s="213">
        <v>0</v>
      </c>
      <c r="J53" s="213">
        <v>0</v>
      </c>
      <c r="K53" s="220">
        <f>SUM(D53:J53)</f>
        <v>0</v>
      </c>
    </row>
    <row r="54" spans="2:11" ht="21" x14ac:dyDescent="0.3">
      <c r="B54" s="694"/>
      <c r="C54" s="306" t="s">
        <v>73</v>
      </c>
      <c r="D54" s="355" t="e">
        <f>D53/K53</f>
        <v>#DIV/0!</v>
      </c>
      <c r="E54" s="355" t="e">
        <f>E53/K53</f>
        <v>#DIV/0!</v>
      </c>
      <c r="F54" s="355" t="e">
        <f>F53/K53</f>
        <v>#DIV/0!</v>
      </c>
      <c r="G54" s="355" t="e">
        <f>F53/K53</f>
        <v>#DIV/0!</v>
      </c>
      <c r="H54" s="355" t="e">
        <f>G53/K53</f>
        <v>#DIV/0!</v>
      </c>
      <c r="I54" s="355" t="e">
        <f>I53/K53</f>
        <v>#DIV/0!</v>
      </c>
      <c r="J54" s="355" t="e">
        <f>J53/K53</f>
        <v>#DIV/0!</v>
      </c>
      <c r="K54" s="355" t="e">
        <f>K53/K53</f>
        <v>#DIV/0!</v>
      </c>
    </row>
    <row r="55" spans="2:11" ht="21" x14ac:dyDescent="0.3">
      <c r="B55" s="692" t="s">
        <v>324</v>
      </c>
      <c r="C55" s="142" t="s">
        <v>49</v>
      </c>
      <c r="D55" s="213">
        <v>0</v>
      </c>
      <c r="E55" s="213">
        <v>0</v>
      </c>
      <c r="F55" s="213">
        <v>0</v>
      </c>
      <c r="G55" s="213">
        <v>0</v>
      </c>
      <c r="H55" s="205">
        <v>0</v>
      </c>
      <c r="I55" s="213">
        <v>0</v>
      </c>
      <c r="J55" s="213">
        <v>0</v>
      </c>
      <c r="K55" s="214">
        <f>SUM(D55:J55)</f>
        <v>0</v>
      </c>
    </row>
    <row r="56" spans="2:11" ht="21" x14ac:dyDescent="0.3">
      <c r="B56" s="693"/>
      <c r="C56" s="145" t="s">
        <v>73</v>
      </c>
      <c r="D56" s="218" t="e">
        <f>D55/K55</f>
        <v>#DIV/0!</v>
      </c>
      <c r="E56" s="218" t="e">
        <f>E55/K55</f>
        <v>#DIV/0!</v>
      </c>
      <c r="F56" s="218" t="e">
        <f>F55/K55</f>
        <v>#DIV/0!</v>
      </c>
      <c r="G56" s="218" t="e">
        <f>G55/K55</f>
        <v>#DIV/0!</v>
      </c>
      <c r="H56" s="218" t="e">
        <f>H55/K55</f>
        <v>#DIV/0!</v>
      </c>
      <c r="I56" s="218" t="e">
        <f>I55/K55</f>
        <v>#DIV/0!</v>
      </c>
      <c r="J56" s="218" t="e">
        <f>J55/K55</f>
        <v>#DIV/0!</v>
      </c>
      <c r="K56" s="218" t="e">
        <f>K55/K55</f>
        <v>#DIV/0!</v>
      </c>
    </row>
    <row r="57" spans="2:11" ht="21" x14ac:dyDescent="0.3">
      <c r="B57" s="693"/>
      <c r="C57" s="306" t="s">
        <v>48</v>
      </c>
      <c r="D57" s="213">
        <v>0</v>
      </c>
      <c r="E57" s="213">
        <v>0</v>
      </c>
      <c r="F57" s="213">
        <v>0</v>
      </c>
      <c r="G57" s="213">
        <v>0</v>
      </c>
      <c r="H57" s="205">
        <v>0</v>
      </c>
      <c r="I57" s="213">
        <v>0</v>
      </c>
      <c r="J57" s="213">
        <v>0</v>
      </c>
      <c r="K57" s="220">
        <f>SUM(D57:J57)</f>
        <v>0</v>
      </c>
    </row>
    <row r="58" spans="2:11" ht="21" x14ac:dyDescent="0.3">
      <c r="B58" s="694"/>
      <c r="C58" s="306" t="s">
        <v>73</v>
      </c>
      <c r="D58" s="355" t="e">
        <f>D57/K57</f>
        <v>#DIV/0!</v>
      </c>
      <c r="E58" s="355" t="e">
        <f>E57/K57</f>
        <v>#DIV/0!</v>
      </c>
      <c r="F58" s="355" t="e">
        <f>F57/K57</f>
        <v>#DIV/0!</v>
      </c>
      <c r="G58" s="355" t="e">
        <f>F57/K57</f>
        <v>#DIV/0!</v>
      </c>
      <c r="H58" s="355" t="e">
        <f>G57/K57</f>
        <v>#DIV/0!</v>
      </c>
      <c r="I58" s="355" t="e">
        <f>I57/K57</f>
        <v>#DIV/0!</v>
      </c>
      <c r="J58" s="355" t="e">
        <f>J57/K57</f>
        <v>#DIV/0!</v>
      </c>
      <c r="K58" s="355" t="e">
        <f>K57/K57</f>
        <v>#DIV/0!</v>
      </c>
    </row>
    <row r="59" spans="2:11" ht="21" x14ac:dyDescent="0.3">
      <c r="B59" s="590" t="s">
        <v>321</v>
      </c>
      <c r="C59" s="142" t="s">
        <v>49</v>
      </c>
      <c r="D59" s="213"/>
      <c r="E59" s="213">
        <v>0</v>
      </c>
      <c r="F59" s="213">
        <v>0</v>
      </c>
      <c r="G59" s="213">
        <v>0</v>
      </c>
      <c r="H59" s="205">
        <v>0</v>
      </c>
      <c r="I59" s="213">
        <v>0</v>
      </c>
      <c r="J59" s="213">
        <v>0</v>
      </c>
      <c r="K59" s="214">
        <f>SUM(D59:J59)</f>
        <v>0</v>
      </c>
    </row>
    <row r="60" spans="2:11" ht="21" x14ac:dyDescent="0.3">
      <c r="B60" s="590"/>
      <c r="C60" s="145" t="s">
        <v>73</v>
      </c>
      <c r="D60" s="218" t="e">
        <f>D59/K59</f>
        <v>#DIV/0!</v>
      </c>
      <c r="E60" s="218" t="e">
        <f>E59/K59</f>
        <v>#DIV/0!</v>
      </c>
      <c r="F60" s="218" t="e">
        <f>F59/K59</f>
        <v>#DIV/0!</v>
      </c>
      <c r="G60" s="218" t="e">
        <f>G59/K59</f>
        <v>#DIV/0!</v>
      </c>
      <c r="H60" s="218" t="e">
        <f>H59/K59</f>
        <v>#DIV/0!</v>
      </c>
      <c r="I60" s="218" t="e">
        <f>I59/K59</f>
        <v>#DIV/0!</v>
      </c>
      <c r="J60" s="218" t="e">
        <f>J59/K59</f>
        <v>#DIV/0!</v>
      </c>
      <c r="K60" s="218" t="e">
        <f>K59/K59</f>
        <v>#DIV/0!</v>
      </c>
    </row>
    <row r="61" spans="2:11" ht="21" x14ac:dyDescent="0.3">
      <c r="B61" s="590"/>
      <c r="C61" s="306" t="s">
        <v>48</v>
      </c>
      <c r="D61" s="213">
        <v>0</v>
      </c>
      <c r="E61" s="213">
        <v>0</v>
      </c>
      <c r="F61" s="213">
        <v>0</v>
      </c>
      <c r="G61" s="213">
        <v>0</v>
      </c>
      <c r="H61" s="205">
        <v>0</v>
      </c>
      <c r="I61" s="213">
        <v>0</v>
      </c>
      <c r="J61" s="213">
        <v>0</v>
      </c>
      <c r="K61" s="220">
        <f>SUM(D61:J61)</f>
        <v>0</v>
      </c>
    </row>
    <row r="62" spans="2:11" ht="21" x14ac:dyDescent="0.3">
      <c r="B62" s="594"/>
      <c r="C62" s="308" t="s">
        <v>73</v>
      </c>
      <c r="D62" s="355" t="e">
        <f>D61/K61</f>
        <v>#DIV/0!</v>
      </c>
      <c r="E62" s="355" t="e">
        <f>E61/K61</f>
        <v>#DIV/0!</v>
      </c>
      <c r="F62" s="355" t="e">
        <f>F61/K61</f>
        <v>#DIV/0!</v>
      </c>
      <c r="G62" s="355" t="e">
        <f>F61/K61</f>
        <v>#DIV/0!</v>
      </c>
      <c r="H62" s="355" t="e">
        <f>G61/K61</f>
        <v>#DIV/0!</v>
      </c>
      <c r="I62" s="355" t="e">
        <f>I61/K61</f>
        <v>#DIV/0!</v>
      </c>
      <c r="J62" s="355" t="e">
        <f>J61/K61</f>
        <v>#DIV/0!</v>
      </c>
      <c r="K62" s="355" t="e">
        <f>K61/K61</f>
        <v>#DIV/0!</v>
      </c>
    </row>
    <row r="63" spans="2:11" ht="21" x14ac:dyDescent="0.3">
      <c r="B63" s="512" t="s">
        <v>74</v>
      </c>
      <c r="C63" s="512"/>
      <c r="D63" s="353">
        <f>SUM(D35,D39,D43,D47,D59,D51,D55)</f>
        <v>0</v>
      </c>
      <c r="E63" s="353">
        <f>SUM(E35,E39,E43,E47,E59,E51,E55)</f>
        <v>0</v>
      </c>
      <c r="F63" s="353">
        <f t="shared" ref="E63:K63" si="0">SUM(F35,F39,F43,F47,F59,F51,F55)</f>
        <v>0</v>
      </c>
      <c r="G63" s="353">
        <f>SUM(G35,G39,G43,G47,G59,G51,G55)</f>
        <v>0</v>
      </c>
      <c r="H63" s="353">
        <f t="shared" si="0"/>
        <v>0</v>
      </c>
      <c r="I63" s="353">
        <f>SUM(I35,I39,I43,I47,I59,I51,I55)</f>
        <v>0</v>
      </c>
      <c r="J63" s="353">
        <f>SUM(J35,J39,J43,J47,J59,J51,J55)</f>
        <v>0</v>
      </c>
      <c r="K63" s="353">
        <f t="shared" si="0"/>
        <v>0</v>
      </c>
    </row>
    <row r="64" spans="2:11" ht="21" x14ac:dyDescent="0.3">
      <c r="B64" s="512"/>
      <c r="C64" s="512"/>
      <c r="D64" s="222" t="e">
        <f>D63/K63</f>
        <v>#DIV/0!</v>
      </c>
      <c r="E64" s="222" t="e">
        <f>E63/K63</f>
        <v>#DIV/0!</v>
      </c>
      <c r="F64" s="222" t="e">
        <f>F63/K63</f>
        <v>#DIV/0!</v>
      </c>
      <c r="G64" s="222" t="e">
        <f>G63/K63</f>
        <v>#DIV/0!</v>
      </c>
      <c r="H64" s="222" t="e">
        <f>H63/K63</f>
        <v>#DIV/0!</v>
      </c>
      <c r="I64" s="222" t="e">
        <f>I63/K63</f>
        <v>#DIV/0!</v>
      </c>
      <c r="J64" s="222" t="e">
        <f>J63/K63</f>
        <v>#DIV/0!</v>
      </c>
      <c r="K64" s="222" t="e">
        <f>K63/K63</f>
        <v>#DIV/0!</v>
      </c>
    </row>
    <row r="65" spans="2:11" ht="21" x14ac:dyDescent="0.3">
      <c r="B65" s="513" t="s">
        <v>75</v>
      </c>
      <c r="C65" s="513"/>
      <c r="D65" s="356">
        <f>SUM(D37,D41,D45,D49,D61,D53,D57)</f>
        <v>0</v>
      </c>
      <c r="E65" s="356">
        <f t="shared" ref="E65:K65" si="1">SUM(E37,E41,E45,E49,E61,E53,E57)</f>
        <v>0</v>
      </c>
      <c r="F65" s="356">
        <f t="shared" si="1"/>
        <v>0</v>
      </c>
      <c r="G65" s="356">
        <f t="shared" si="1"/>
        <v>0</v>
      </c>
      <c r="H65" s="356">
        <f t="shared" si="1"/>
        <v>0</v>
      </c>
      <c r="I65" s="356">
        <f t="shared" si="1"/>
        <v>0</v>
      </c>
      <c r="J65" s="356">
        <f t="shared" si="1"/>
        <v>0</v>
      </c>
      <c r="K65" s="356">
        <f>SUM(K37,K41,K45,K49,K61,K53,K57)</f>
        <v>0</v>
      </c>
    </row>
    <row r="66" spans="2:11" ht="21" x14ac:dyDescent="0.3">
      <c r="B66" s="513"/>
      <c r="C66" s="513"/>
      <c r="D66" s="222" t="e">
        <f>D65/K65</f>
        <v>#DIV/0!</v>
      </c>
      <c r="E66" s="222" t="e">
        <f>E65/K65</f>
        <v>#DIV/0!</v>
      </c>
      <c r="F66" s="222" t="e">
        <f>F65/K65</f>
        <v>#DIV/0!</v>
      </c>
      <c r="G66" s="222" t="e">
        <f>G65/K65</f>
        <v>#DIV/0!</v>
      </c>
      <c r="H66" s="222" t="e">
        <f>H65/K65</f>
        <v>#DIV/0!</v>
      </c>
      <c r="I66" s="222" t="e">
        <f>I65/K65</f>
        <v>#DIV/0!</v>
      </c>
      <c r="J66" s="222" t="e">
        <f>J65/K65</f>
        <v>#DIV/0!</v>
      </c>
      <c r="K66" s="222" t="e">
        <f>K65/K65</f>
        <v>#DIV/0!</v>
      </c>
    </row>
    <row r="67" spans="2:11" ht="21" x14ac:dyDescent="0.3">
      <c r="B67" s="589" t="s">
        <v>76</v>
      </c>
      <c r="C67" s="589"/>
      <c r="D67" s="357">
        <f>SUM(D63,D65)</f>
        <v>0</v>
      </c>
      <c r="E67" s="357">
        <f>SUM(E63,E65)</f>
        <v>0</v>
      </c>
      <c r="F67" s="357">
        <f t="shared" ref="F67:J67" si="2">SUM(F63,F65)</f>
        <v>0</v>
      </c>
      <c r="G67" s="357">
        <f>SUM(G63,G65)</f>
        <v>0</v>
      </c>
      <c r="H67" s="357">
        <f t="shared" si="2"/>
        <v>0</v>
      </c>
      <c r="I67" s="357">
        <f>SUM(I63,I65)</f>
        <v>0</v>
      </c>
      <c r="J67" s="357">
        <f>SUM(J63,J65)</f>
        <v>0</v>
      </c>
      <c r="K67" s="357">
        <f>SUM(K63,K65)</f>
        <v>0</v>
      </c>
    </row>
  </sheetData>
  <mergeCells count="23">
    <mergeCell ref="C1:E1"/>
    <mergeCell ref="C3:H3"/>
    <mergeCell ref="C32:J32"/>
    <mergeCell ref="B6:B7"/>
    <mergeCell ref="B35:B38"/>
    <mergeCell ref="B9:B10"/>
    <mergeCell ref="B39:B42"/>
    <mergeCell ref="B12:B13"/>
    <mergeCell ref="B18:B19"/>
    <mergeCell ref="B21:B22"/>
    <mergeCell ref="B63:C64"/>
    <mergeCell ref="B65:C66"/>
    <mergeCell ref="B67:C67"/>
    <mergeCell ref="B43:B46"/>
    <mergeCell ref="B29:C29"/>
    <mergeCell ref="B15:B16"/>
    <mergeCell ref="B24:B25"/>
    <mergeCell ref="B47:B50"/>
    <mergeCell ref="B59:B62"/>
    <mergeCell ref="B27:C27"/>
    <mergeCell ref="B28:C28"/>
    <mergeCell ref="B51:B54"/>
    <mergeCell ref="B55:B58"/>
  </mergeCells>
  <printOptions horizontalCentered="1" verticalCentered="1"/>
  <pageMargins left="0.70866141732283472" right="0.70866141732283472" top="0.74803149606299213" bottom="0.74803149606299213" header="0.31496062992125984" footer="0.31496062992125984"/>
  <pageSetup paperSize="9" scale="28" fitToHeight="0" orientation="portrait" r:id="rId1"/>
  <headerFooter>
    <oddFooter>&amp;L&amp;"-,Italique"&amp;9Aide à la réalisation du diagnostic
Mai 2017&amp;C&amp;G&amp;R20</oddFooter>
  </headerFooter>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249977111117893"/>
    <pageSetUpPr fitToPage="1"/>
  </sheetPr>
  <dimension ref="A1:AI23"/>
  <sheetViews>
    <sheetView zoomScale="77" zoomScaleNormal="77" zoomScalePageLayoutView="60" workbookViewId="0">
      <selection activeCell="O11" sqref="O11"/>
    </sheetView>
  </sheetViews>
  <sheetFormatPr baseColWidth="10" defaultColWidth="11.44140625" defaultRowHeight="14.4" x14ac:dyDescent="0.3"/>
  <cols>
    <col min="1" max="1" width="11.6640625" customWidth="1"/>
    <col min="2" max="2" width="26.33203125" customWidth="1"/>
    <col min="4" max="4" width="14.5546875" customWidth="1"/>
    <col min="5" max="5" width="8.5546875" customWidth="1"/>
    <col min="6" max="6" width="8.88671875" customWidth="1"/>
    <col min="7" max="7" width="6.6640625" customWidth="1"/>
    <col min="8" max="8" width="5.33203125" customWidth="1"/>
    <col min="9" max="9" width="26.33203125" customWidth="1"/>
    <col min="11" max="11" width="14.5546875" customWidth="1"/>
    <col min="12" max="12" width="8.5546875" customWidth="1"/>
    <col min="13" max="13" width="8.88671875" customWidth="1"/>
    <col min="16" max="16" width="21.44140625" customWidth="1"/>
    <col min="17" max="25" width="10.6640625" customWidth="1"/>
    <col min="26" max="27" width="4.33203125" customWidth="1"/>
    <col min="28" max="28" width="23.88671875" customWidth="1"/>
    <col min="29" max="34" width="10.6640625" customWidth="1"/>
    <col min="35" max="35" width="7.44140625" customWidth="1"/>
  </cols>
  <sheetData>
    <row r="1" spans="1:35" ht="23.25" customHeight="1" x14ac:dyDescent="0.3">
      <c r="B1" s="490" t="s">
        <v>201</v>
      </c>
      <c r="C1" s="490"/>
      <c r="D1" s="490"/>
      <c r="E1" s="490"/>
      <c r="F1" s="490"/>
      <c r="G1" s="490"/>
      <c r="H1" s="490"/>
    </row>
    <row r="3" spans="1:35" ht="15" thickBot="1" x14ac:dyDescent="0.35"/>
    <row r="4" spans="1:35" ht="63.75" customHeight="1" thickTop="1" thickBot="1" x14ac:dyDescent="0.4">
      <c r="A4" s="2"/>
      <c r="B4" s="601" t="s">
        <v>202</v>
      </c>
      <c r="C4" s="602"/>
      <c r="D4" s="602"/>
      <c r="E4" s="602"/>
      <c r="F4" s="603"/>
      <c r="I4" s="601" t="s">
        <v>203</v>
      </c>
      <c r="J4" s="602"/>
      <c r="K4" s="602"/>
      <c r="L4" s="602"/>
      <c r="M4" s="603"/>
      <c r="Q4" s="601" t="s">
        <v>204</v>
      </c>
      <c r="R4" s="602"/>
      <c r="S4" s="602"/>
      <c r="T4" s="602"/>
      <c r="U4" s="602"/>
      <c r="V4" s="602"/>
      <c r="W4" s="602"/>
      <c r="X4" s="603"/>
      <c r="Y4" s="14"/>
      <c r="AB4" s="601" t="s">
        <v>205</v>
      </c>
      <c r="AC4" s="602"/>
      <c r="AD4" s="602"/>
      <c r="AE4" s="602"/>
      <c r="AF4" s="602"/>
      <c r="AG4" s="602"/>
      <c r="AH4" s="603"/>
      <c r="AI4" s="25"/>
    </row>
    <row r="5" spans="1:35" ht="18.600000000000001" thickTop="1" x14ac:dyDescent="0.35">
      <c r="A5" s="2"/>
      <c r="P5" s="20"/>
      <c r="AC5" s="17"/>
      <c r="AD5" s="17"/>
      <c r="AE5" s="17"/>
      <c r="AF5" s="17"/>
      <c r="AG5" s="17"/>
      <c r="AH5" s="17"/>
      <c r="AI5" s="17"/>
    </row>
    <row r="6" spans="1:35" ht="13.2" customHeight="1" x14ac:dyDescent="0.35">
      <c r="A6" s="2"/>
    </row>
    <row r="7" spans="1:35" ht="44.25" customHeight="1" x14ac:dyDescent="0.3">
      <c r="B7" s="605" t="s">
        <v>206</v>
      </c>
      <c r="C7" s="605" t="s">
        <v>207</v>
      </c>
      <c r="D7" s="605"/>
      <c r="E7" s="605" t="s">
        <v>208</v>
      </c>
      <c r="F7" s="605"/>
      <c r="G7" s="19"/>
      <c r="I7" s="605" t="s">
        <v>206</v>
      </c>
      <c r="J7" s="605" t="s">
        <v>209</v>
      </c>
      <c r="K7" s="605"/>
      <c r="L7" s="605" t="s">
        <v>208</v>
      </c>
      <c r="M7" s="605"/>
      <c r="P7" s="477" t="s">
        <v>206</v>
      </c>
      <c r="Q7" s="604" t="s">
        <v>210</v>
      </c>
      <c r="R7" s="604"/>
      <c r="S7" s="604"/>
      <c r="T7" s="604" t="s">
        <v>211</v>
      </c>
      <c r="U7" s="604"/>
      <c r="V7" s="604"/>
      <c r="W7" s="604" t="s">
        <v>212</v>
      </c>
      <c r="X7" s="604"/>
      <c r="Y7" s="604"/>
      <c r="AB7" s="477" t="s">
        <v>206</v>
      </c>
      <c r="AC7" s="477" t="s">
        <v>213</v>
      </c>
      <c r="AD7" s="477"/>
      <c r="AE7" s="477"/>
      <c r="AF7" s="477" t="s">
        <v>214</v>
      </c>
      <c r="AG7" s="477"/>
      <c r="AH7" s="477"/>
    </row>
    <row r="8" spans="1:35" ht="27" customHeight="1" x14ac:dyDescent="0.3">
      <c r="B8" s="605"/>
      <c r="C8" s="605"/>
      <c r="D8" s="605"/>
      <c r="E8" s="300" t="s">
        <v>122</v>
      </c>
      <c r="F8" s="203" t="s">
        <v>123</v>
      </c>
      <c r="G8" s="19"/>
      <c r="I8" s="605"/>
      <c r="J8" s="605"/>
      <c r="K8" s="605"/>
      <c r="L8" s="300" t="s">
        <v>122</v>
      </c>
      <c r="M8" s="203" t="s">
        <v>123</v>
      </c>
      <c r="P8" s="477"/>
      <c r="Q8" s="300" t="s">
        <v>122</v>
      </c>
      <c r="R8" s="203" t="s">
        <v>123</v>
      </c>
      <c r="S8" s="162" t="s">
        <v>58</v>
      </c>
      <c r="T8" s="300" t="s">
        <v>122</v>
      </c>
      <c r="U8" s="203" t="s">
        <v>123</v>
      </c>
      <c r="V8" s="162" t="s">
        <v>58</v>
      </c>
      <c r="W8" s="300" t="s">
        <v>122</v>
      </c>
      <c r="X8" s="203" t="s">
        <v>123</v>
      </c>
      <c r="Y8" s="162" t="s">
        <v>58</v>
      </c>
      <c r="AB8" s="477"/>
      <c r="AC8" s="300" t="s">
        <v>122</v>
      </c>
      <c r="AD8" s="203" t="s">
        <v>123</v>
      </c>
      <c r="AE8" s="162" t="s">
        <v>58</v>
      </c>
      <c r="AF8" s="300" t="s">
        <v>122</v>
      </c>
      <c r="AG8" s="203" t="s">
        <v>123</v>
      </c>
      <c r="AH8" s="162" t="s">
        <v>58</v>
      </c>
    </row>
    <row r="9" spans="1:35" ht="50.1" customHeight="1" x14ac:dyDescent="0.3">
      <c r="B9" s="201"/>
      <c r="C9" s="600"/>
      <c r="D9" s="600"/>
      <c r="E9" s="354"/>
      <c r="F9" s="204"/>
      <c r="I9" s="201"/>
      <c r="J9" s="600"/>
      <c r="K9" s="600"/>
      <c r="L9" s="354"/>
      <c r="M9" s="204"/>
      <c r="P9" s="201"/>
      <c r="Q9" s="354"/>
      <c r="R9" s="204"/>
      <c r="S9" s="202">
        <f>SUM(Q9:R9)</f>
        <v>0</v>
      </c>
      <c r="T9" s="354"/>
      <c r="U9" s="204"/>
      <c r="V9" s="202">
        <f>SUM(T9:U9)</f>
        <v>0</v>
      </c>
      <c r="W9" s="354"/>
      <c r="X9" s="204"/>
      <c r="Y9" s="202">
        <f>SUM(W9:X9)</f>
        <v>0</v>
      </c>
      <c r="AB9" s="201"/>
      <c r="AC9" s="354"/>
      <c r="AD9" s="204"/>
      <c r="AE9" s="202">
        <f>SUM(AC9:AD9)</f>
        <v>0</v>
      </c>
      <c r="AF9" s="354"/>
      <c r="AG9" s="204"/>
      <c r="AH9" s="202">
        <f>SUM(AF9:AG9)</f>
        <v>0</v>
      </c>
    </row>
    <row r="10" spans="1:35" ht="50.1" customHeight="1" x14ac:dyDescent="0.3">
      <c r="B10" s="201"/>
      <c r="C10" s="600"/>
      <c r="D10" s="600"/>
      <c r="E10" s="354"/>
      <c r="F10" s="204"/>
      <c r="I10" s="201"/>
      <c r="J10" s="600"/>
      <c r="K10" s="600"/>
      <c r="L10" s="354"/>
      <c r="M10" s="204"/>
      <c r="P10" s="201"/>
      <c r="Q10" s="354"/>
      <c r="R10" s="204"/>
      <c r="S10" s="202">
        <f t="shared" ref="S10:S17" si="0">SUM(Q10:R10)</f>
        <v>0</v>
      </c>
      <c r="T10" s="354"/>
      <c r="U10" s="204"/>
      <c r="V10" s="202">
        <f t="shared" ref="V10:V17" si="1">SUM(T10:U10)</f>
        <v>0</v>
      </c>
      <c r="W10" s="354"/>
      <c r="X10" s="204"/>
      <c r="Y10" s="202">
        <f t="shared" ref="Y10:Y17" si="2">SUM(W10:X10)</f>
        <v>0</v>
      </c>
      <c r="AB10" s="201"/>
      <c r="AC10" s="354"/>
      <c r="AD10" s="204"/>
      <c r="AE10" s="202">
        <f t="shared" ref="AE10:AE17" si="3">SUM(AC10:AD10)</f>
        <v>0</v>
      </c>
      <c r="AF10" s="354"/>
      <c r="AG10" s="204"/>
      <c r="AH10" s="202">
        <f t="shared" ref="AH10:AH17" si="4">SUM(AF10:AG10)</f>
        <v>0</v>
      </c>
    </row>
    <row r="11" spans="1:35" ht="50.1" customHeight="1" x14ac:dyDescent="0.3">
      <c r="B11" s="201"/>
      <c r="C11" s="600"/>
      <c r="D11" s="600"/>
      <c r="E11" s="354"/>
      <c r="F11" s="204"/>
      <c r="I11" s="201"/>
      <c r="J11" s="600"/>
      <c r="K11" s="600"/>
      <c r="L11" s="354"/>
      <c r="M11" s="204"/>
      <c r="P11" s="201"/>
      <c r="Q11" s="354"/>
      <c r="R11" s="204"/>
      <c r="S11" s="202">
        <f t="shared" si="0"/>
        <v>0</v>
      </c>
      <c r="T11" s="354"/>
      <c r="U11" s="204"/>
      <c r="V11" s="202">
        <f t="shared" si="1"/>
        <v>0</v>
      </c>
      <c r="W11" s="354"/>
      <c r="X11" s="204"/>
      <c r="Y11" s="202">
        <f t="shared" si="2"/>
        <v>0</v>
      </c>
      <c r="AB11" s="201"/>
      <c r="AC11" s="354"/>
      <c r="AD11" s="204"/>
      <c r="AE11" s="202">
        <f t="shared" si="3"/>
        <v>0</v>
      </c>
      <c r="AF11" s="354"/>
      <c r="AG11" s="204"/>
      <c r="AH11" s="202">
        <f t="shared" si="4"/>
        <v>0</v>
      </c>
    </row>
    <row r="12" spans="1:35" ht="50.1" customHeight="1" x14ac:dyDescent="0.3">
      <c r="B12" s="201"/>
      <c r="C12" s="600"/>
      <c r="D12" s="600"/>
      <c r="E12" s="354"/>
      <c r="F12" s="204"/>
      <c r="I12" s="201"/>
      <c r="J12" s="608"/>
      <c r="K12" s="609"/>
      <c r="L12" s="354"/>
      <c r="M12" s="204"/>
      <c r="P12" s="201"/>
      <c r="Q12" s="354"/>
      <c r="R12" s="204"/>
      <c r="S12" s="202">
        <f t="shared" si="0"/>
        <v>0</v>
      </c>
      <c r="T12" s="354"/>
      <c r="U12" s="204"/>
      <c r="V12" s="202">
        <f t="shared" si="1"/>
        <v>0</v>
      </c>
      <c r="W12" s="354"/>
      <c r="X12" s="204"/>
      <c r="Y12" s="202">
        <f t="shared" si="2"/>
        <v>0</v>
      </c>
      <c r="AB12" s="201"/>
      <c r="AC12" s="354"/>
      <c r="AD12" s="204"/>
      <c r="AE12" s="202">
        <f t="shared" si="3"/>
        <v>0</v>
      </c>
      <c r="AF12" s="354"/>
      <c r="AG12" s="204"/>
      <c r="AH12" s="202">
        <f t="shared" si="4"/>
        <v>0</v>
      </c>
    </row>
    <row r="13" spans="1:35" ht="50.1" customHeight="1" x14ac:dyDescent="0.3">
      <c r="B13" s="201"/>
      <c r="C13" s="600"/>
      <c r="D13" s="600"/>
      <c r="E13" s="354"/>
      <c r="F13" s="204"/>
      <c r="I13" s="201"/>
      <c r="J13" s="600"/>
      <c r="K13" s="600"/>
      <c r="L13" s="354"/>
      <c r="M13" s="204"/>
      <c r="P13" s="201"/>
      <c r="Q13" s="354"/>
      <c r="R13" s="204"/>
      <c r="S13" s="202">
        <f t="shared" si="0"/>
        <v>0</v>
      </c>
      <c r="T13" s="354"/>
      <c r="U13" s="204"/>
      <c r="V13" s="202">
        <f t="shared" si="1"/>
        <v>0</v>
      </c>
      <c r="W13" s="354"/>
      <c r="X13" s="204"/>
      <c r="Y13" s="202">
        <f t="shared" si="2"/>
        <v>0</v>
      </c>
      <c r="AB13" s="201"/>
      <c r="AC13" s="354"/>
      <c r="AD13" s="204"/>
      <c r="AE13" s="202">
        <f t="shared" si="3"/>
        <v>0</v>
      </c>
      <c r="AF13" s="354"/>
      <c r="AG13" s="204"/>
      <c r="AH13" s="202">
        <f t="shared" si="4"/>
        <v>0</v>
      </c>
    </row>
    <row r="14" spans="1:35" ht="50.1" customHeight="1" x14ac:dyDescent="0.3">
      <c r="B14" s="201"/>
      <c r="C14" s="600"/>
      <c r="D14" s="600"/>
      <c r="E14" s="354"/>
      <c r="F14" s="204"/>
      <c r="I14" s="201"/>
      <c r="J14" s="600"/>
      <c r="K14" s="600"/>
      <c r="L14" s="354"/>
      <c r="M14" s="204"/>
      <c r="P14" s="201"/>
      <c r="Q14" s="354"/>
      <c r="R14" s="204"/>
      <c r="S14" s="202">
        <f t="shared" si="0"/>
        <v>0</v>
      </c>
      <c r="T14" s="354"/>
      <c r="U14" s="204"/>
      <c r="V14" s="202">
        <f t="shared" si="1"/>
        <v>0</v>
      </c>
      <c r="W14" s="354"/>
      <c r="X14" s="204"/>
      <c r="Y14" s="202">
        <f t="shared" si="2"/>
        <v>0</v>
      </c>
      <c r="AB14" s="201"/>
      <c r="AC14" s="354"/>
      <c r="AD14" s="204"/>
      <c r="AE14" s="202">
        <f t="shared" si="3"/>
        <v>0</v>
      </c>
      <c r="AF14" s="354"/>
      <c r="AG14" s="204"/>
      <c r="AH14" s="202">
        <f t="shared" si="4"/>
        <v>0</v>
      </c>
    </row>
    <row r="15" spans="1:35" ht="50.1" customHeight="1" x14ac:dyDescent="0.3">
      <c r="B15" s="201"/>
      <c r="C15" s="600"/>
      <c r="D15" s="600"/>
      <c r="E15" s="354"/>
      <c r="F15" s="204"/>
      <c r="I15" s="201"/>
      <c r="J15" s="600"/>
      <c r="K15" s="600"/>
      <c r="L15" s="354"/>
      <c r="M15" s="204"/>
      <c r="P15" s="201"/>
      <c r="Q15" s="354"/>
      <c r="R15" s="204"/>
      <c r="S15" s="202">
        <f t="shared" si="0"/>
        <v>0</v>
      </c>
      <c r="T15" s="354"/>
      <c r="U15" s="204"/>
      <c r="V15" s="202">
        <f t="shared" si="1"/>
        <v>0</v>
      </c>
      <c r="W15" s="354"/>
      <c r="X15" s="204"/>
      <c r="Y15" s="202">
        <f t="shared" si="2"/>
        <v>0</v>
      </c>
      <c r="AB15" s="201"/>
      <c r="AC15" s="354"/>
      <c r="AD15" s="204"/>
      <c r="AE15" s="202">
        <f t="shared" si="3"/>
        <v>0</v>
      </c>
      <c r="AF15" s="354"/>
      <c r="AG15" s="204"/>
      <c r="AH15" s="202">
        <f t="shared" si="4"/>
        <v>0</v>
      </c>
    </row>
    <row r="16" spans="1:35" ht="50.1" customHeight="1" x14ac:dyDescent="0.3">
      <c r="B16" s="201"/>
      <c r="C16" s="600"/>
      <c r="D16" s="600"/>
      <c r="E16" s="354"/>
      <c r="F16" s="204"/>
      <c r="I16" s="201"/>
      <c r="J16" s="608"/>
      <c r="K16" s="609"/>
      <c r="L16" s="354"/>
      <c r="M16" s="204"/>
      <c r="P16" s="201"/>
      <c r="Q16" s="354"/>
      <c r="R16" s="204"/>
      <c r="S16" s="202">
        <f t="shared" si="0"/>
        <v>0</v>
      </c>
      <c r="T16" s="354"/>
      <c r="U16" s="204"/>
      <c r="V16" s="202">
        <f t="shared" si="1"/>
        <v>0</v>
      </c>
      <c r="W16" s="354"/>
      <c r="X16" s="204"/>
      <c r="Y16" s="202">
        <f t="shared" si="2"/>
        <v>0</v>
      </c>
      <c r="AB16" s="201"/>
      <c r="AC16" s="354"/>
      <c r="AD16" s="204"/>
      <c r="AE16" s="202">
        <f t="shared" si="3"/>
        <v>0</v>
      </c>
      <c r="AF16" s="354"/>
      <c r="AG16" s="204"/>
      <c r="AH16" s="202">
        <f t="shared" si="4"/>
        <v>0</v>
      </c>
    </row>
    <row r="17" spans="1:34" ht="50.1" customHeight="1" x14ac:dyDescent="0.3">
      <c r="A17" s="21"/>
      <c r="B17" s="201"/>
      <c r="C17" s="600"/>
      <c r="D17" s="600"/>
      <c r="E17" s="354"/>
      <c r="F17" s="204"/>
      <c r="I17" s="201"/>
      <c r="J17" s="600"/>
      <c r="K17" s="600"/>
      <c r="L17" s="354"/>
      <c r="M17" s="204"/>
      <c r="P17" s="201"/>
      <c r="Q17" s="354"/>
      <c r="R17" s="204"/>
      <c r="S17" s="202">
        <f t="shared" si="0"/>
        <v>0</v>
      </c>
      <c r="T17" s="354"/>
      <c r="U17" s="204"/>
      <c r="V17" s="202">
        <f t="shared" si="1"/>
        <v>0</v>
      </c>
      <c r="W17" s="354"/>
      <c r="X17" s="204"/>
      <c r="Y17" s="202">
        <f t="shared" si="2"/>
        <v>0</v>
      </c>
      <c r="AB17" s="201"/>
      <c r="AC17" s="354"/>
      <c r="AD17" s="204"/>
      <c r="AE17" s="202">
        <f t="shared" si="3"/>
        <v>0</v>
      </c>
      <c r="AF17" s="354"/>
      <c r="AG17" s="204"/>
      <c r="AH17" s="202">
        <f t="shared" si="4"/>
        <v>0</v>
      </c>
    </row>
    <row r="18" spans="1:34" ht="15" customHeight="1" x14ac:dyDescent="0.3"/>
    <row r="19" spans="1:34" x14ac:dyDescent="0.3">
      <c r="I19" s="607" t="s">
        <v>215</v>
      </c>
      <c r="J19" s="607"/>
    </row>
    <row r="20" spans="1:34" x14ac:dyDescent="0.3">
      <c r="I20" s="606" t="s">
        <v>216</v>
      </c>
      <c r="J20" s="606"/>
      <c r="K20" s="606"/>
      <c r="L20" s="606"/>
      <c r="M20" s="606"/>
      <c r="N20" s="606"/>
    </row>
    <row r="21" spans="1:34" x14ac:dyDescent="0.3">
      <c r="I21" s="606"/>
      <c r="J21" s="606"/>
      <c r="K21" s="606"/>
      <c r="L21" s="606"/>
      <c r="M21" s="606"/>
      <c r="N21" s="606"/>
    </row>
    <row r="22" spans="1:34" x14ac:dyDescent="0.3">
      <c r="I22" s="606"/>
      <c r="J22" s="606"/>
      <c r="K22" s="606"/>
      <c r="L22" s="606"/>
      <c r="M22" s="606"/>
      <c r="N22" s="606"/>
    </row>
    <row r="23" spans="1:34" x14ac:dyDescent="0.3">
      <c r="I23" s="606"/>
      <c r="J23" s="606"/>
      <c r="K23" s="606"/>
      <c r="L23" s="606"/>
      <c r="M23" s="606"/>
      <c r="N23" s="606"/>
    </row>
  </sheetData>
  <mergeCells count="38">
    <mergeCell ref="C15:D15"/>
    <mergeCell ref="C16:D16"/>
    <mergeCell ref="C14:D14"/>
    <mergeCell ref="C11:D11"/>
    <mergeCell ref="C12:D12"/>
    <mergeCell ref="C9:D9"/>
    <mergeCell ref="C10:D10"/>
    <mergeCell ref="C13:D13"/>
    <mergeCell ref="B4:F4"/>
    <mergeCell ref="J9:K9"/>
    <mergeCell ref="J10:K10"/>
    <mergeCell ref="J11:K11"/>
    <mergeCell ref="I7:I8"/>
    <mergeCell ref="I4:M4"/>
    <mergeCell ref="I20:N23"/>
    <mergeCell ref="I19:J19"/>
    <mergeCell ref="J14:K14"/>
    <mergeCell ref="J15:K15"/>
    <mergeCell ref="J12:K12"/>
    <mergeCell ref="J13:K13"/>
    <mergeCell ref="J16:K16"/>
    <mergeCell ref="J17:K17"/>
    <mergeCell ref="C17:D17"/>
    <mergeCell ref="B1:H1"/>
    <mergeCell ref="AC7:AE7"/>
    <mergeCell ref="AF7:AH7"/>
    <mergeCell ref="AB4:AH4"/>
    <mergeCell ref="Q4:X4"/>
    <mergeCell ref="Q7:S7"/>
    <mergeCell ref="T7:V7"/>
    <mergeCell ref="W7:Y7"/>
    <mergeCell ref="B7:B8"/>
    <mergeCell ref="C7:D8"/>
    <mergeCell ref="E7:F7"/>
    <mergeCell ref="J7:K8"/>
    <mergeCell ref="P7:P8"/>
    <mergeCell ref="AB7:AB8"/>
    <mergeCell ref="L7:M7"/>
  </mergeCells>
  <printOptions horizontalCentered="1" verticalCentered="1"/>
  <pageMargins left="0.70866141732283472" right="0.70866141732283472" top="0.74803149606299213" bottom="0.74803149606299213" header="0.31496062992125984" footer="0.31496062992125984"/>
  <pageSetup paperSize="9" scale="15" fitToHeight="0" orientation="portrait" r:id="rId1"/>
  <headerFooter>
    <oddFooter>&amp;L&amp;"-,Italique"&amp;9Aide à la réalisation du diagnostic
Mai 2017&amp;C&amp;G&amp;R23</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E9F8-516E-4D00-828F-0F252F21BCC1}">
  <sheetPr>
    <tabColor rgb="FFFFFF00"/>
  </sheetPr>
  <dimension ref="A1:Z30"/>
  <sheetViews>
    <sheetView workbookViewId="0">
      <selection activeCell="Z25" sqref="Z25"/>
    </sheetView>
  </sheetViews>
  <sheetFormatPr baseColWidth="10" defaultColWidth="11.44140625" defaultRowHeight="14.4" x14ac:dyDescent="0.3"/>
  <cols>
    <col min="1" max="1" width="23" customWidth="1"/>
    <col min="2" max="2" width="35.6640625" customWidth="1"/>
    <col min="3" max="3" width="12.6640625" customWidth="1"/>
    <col min="4" max="4" width="11.5546875" customWidth="1"/>
  </cols>
  <sheetData>
    <row r="1" spans="1:26" ht="18" x14ac:dyDescent="0.3">
      <c r="B1" s="643" t="s">
        <v>217</v>
      </c>
      <c r="C1" s="643"/>
      <c r="D1" s="643"/>
      <c r="E1" s="643"/>
      <c r="F1" s="643"/>
      <c r="G1" s="643"/>
      <c r="H1" s="643"/>
      <c r="I1" s="643"/>
      <c r="J1" s="643"/>
    </row>
    <row r="2" spans="1:26" s="223" customFormat="1" ht="18" customHeight="1" x14ac:dyDescent="0.3">
      <c r="B2" s="224"/>
      <c r="C2" s="224"/>
      <c r="D2" s="224"/>
    </row>
    <row r="3" spans="1:26" ht="26.4" customHeight="1" x14ac:dyDescent="0.3">
      <c r="A3" s="646" t="s">
        <v>89</v>
      </c>
      <c r="B3" s="647"/>
      <c r="C3" s="638" t="s">
        <v>319</v>
      </c>
      <c r="D3" s="639"/>
      <c r="E3" s="640"/>
      <c r="F3" s="696" t="s">
        <v>320</v>
      </c>
      <c r="G3" s="697"/>
      <c r="H3" s="698"/>
      <c r="I3" s="699" t="s">
        <v>59</v>
      </c>
      <c r="J3" s="700"/>
      <c r="K3" s="701"/>
      <c r="L3" s="695" t="s">
        <v>322</v>
      </c>
      <c r="M3" s="695"/>
      <c r="N3" s="695"/>
      <c r="O3" s="695" t="s">
        <v>323</v>
      </c>
      <c r="P3" s="695"/>
      <c r="Q3" s="695"/>
      <c r="R3" s="611" t="s">
        <v>324</v>
      </c>
      <c r="S3" s="611"/>
      <c r="T3" s="611"/>
      <c r="U3" s="656" t="s">
        <v>321</v>
      </c>
      <c r="V3" s="657"/>
      <c r="W3" s="658"/>
      <c r="X3" s="638" t="s">
        <v>55</v>
      </c>
      <c r="Y3" s="639"/>
      <c r="Z3" s="640"/>
    </row>
    <row r="4" spans="1:26" ht="25.2" customHeight="1" x14ac:dyDescent="0.3">
      <c r="A4" s="641" t="s">
        <v>218</v>
      </c>
      <c r="B4" s="642"/>
      <c r="C4" s="394" t="s">
        <v>122</v>
      </c>
      <c r="D4" s="393" t="s">
        <v>123</v>
      </c>
      <c r="E4" s="399" t="s">
        <v>124</v>
      </c>
      <c r="F4" s="395" t="s">
        <v>122</v>
      </c>
      <c r="G4" s="393" t="s">
        <v>123</v>
      </c>
      <c r="H4" s="399" t="s">
        <v>124</v>
      </c>
      <c r="I4" s="395" t="s">
        <v>122</v>
      </c>
      <c r="J4" s="393" t="s">
        <v>123</v>
      </c>
      <c r="K4" s="399" t="s">
        <v>124</v>
      </c>
      <c r="L4" s="397" t="s">
        <v>122</v>
      </c>
      <c r="M4" s="398" t="s">
        <v>123</v>
      </c>
      <c r="N4" s="401" t="s">
        <v>124</v>
      </c>
      <c r="O4" s="397" t="s">
        <v>122</v>
      </c>
      <c r="P4" s="398" t="s">
        <v>123</v>
      </c>
      <c r="Q4" s="401" t="s">
        <v>124</v>
      </c>
      <c r="R4" s="397" t="s">
        <v>122</v>
      </c>
      <c r="S4" s="398" t="s">
        <v>123</v>
      </c>
      <c r="T4" s="401" t="s">
        <v>124</v>
      </c>
      <c r="U4" s="397" t="s">
        <v>122</v>
      </c>
      <c r="V4" s="398" t="s">
        <v>123</v>
      </c>
      <c r="W4" s="401" t="s">
        <v>124</v>
      </c>
      <c r="X4" s="394" t="s">
        <v>122</v>
      </c>
      <c r="Y4" s="393" t="s">
        <v>123</v>
      </c>
      <c r="Z4" s="392" t="s">
        <v>124</v>
      </c>
    </row>
    <row r="5" spans="1:26" ht="15" customHeight="1" x14ac:dyDescent="0.3">
      <c r="A5" s="644" t="s">
        <v>219</v>
      </c>
      <c r="B5" s="648" t="s">
        <v>220</v>
      </c>
      <c r="C5" s="623"/>
      <c r="D5" s="625"/>
      <c r="E5" s="650">
        <f>C5+D5</f>
        <v>0</v>
      </c>
      <c r="F5" s="652"/>
      <c r="G5" s="625"/>
      <c r="H5" s="610">
        <f>F5+G5</f>
        <v>0</v>
      </c>
      <c r="I5" s="544"/>
      <c r="J5" s="654"/>
      <c r="K5" s="633">
        <f>I5+J5</f>
        <v>0</v>
      </c>
      <c r="L5" s="623"/>
      <c r="M5" s="625"/>
      <c r="N5" s="627">
        <f>L5+M5</f>
        <v>0</v>
      </c>
      <c r="O5" s="623"/>
      <c r="P5" s="625"/>
      <c r="Q5" s="627">
        <f>O5+P5</f>
        <v>0</v>
      </c>
      <c r="R5" s="623"/>
      <c r="S5" s="625"/>
      <c r="T5" s="627">
        <f>R5+S5</f>
        <v>0</v>
      </c>
      <c r="U5" s="623"/>
      <c r="V5" s="625"/>
      <c r="W5" s="627">
        <f>U5+V5</f>
        <v>0</v>
      </c>
      <c r="X5" s="623">
        <f>C5+F5+I5+L5+O5+R5+U5</f>
        <v>0</v>
      </c>
      <c r="Y5" s="629">
        <f>D5+G5+J5+M5+P5+S5+V5</f>
        <v>0</v>
      </c>
      <c r="Z5" s="631">
        <f>X5+Y5</f>
        <v>0</v>
      </c>
    </row>
    <row r="6" spans="1:26" x14ac:dyDescent="0.3">
      <c r="A6" s="645"/>
      <c r="B6" s="649"/>
      <c r="C6" s="624"/>
      <c r="D6" s="626"/>
      <c r="E6" s="651"/>
      <c r="F6" s="653"/>
      <c r="G6" s="626"/>
      <c r="H6" s="610"/>
      <c r="I6" s="544"/>
      <c r="J6" s="655"/>
      <c r="K6" s="634"/>
      <c r="L6" s="624"/>
      <c r="M6" s="626"/>
      <c r="N6" s="628"/>
      <c r="O6" s="624"/>
      <c r="P6" s="626"/>
      <c r="Q6" s="628"/>
      <c r="R6" s="624"/>
      <c r="S6" s="626"/>
      <c r="T6" s="628"/>
      <c r="U6" s="624"/>
      <c r="V6" s="626"/>
      <c r="W6" s="628"/>
      <c r="X6" s="624"/>
      <c r="Y6" s="630"/>
      <c r="Z6" s="632"/>
    </row>
    <row r="9" spans="1:26" x14ac:dyDescent="0.3">
      <c r="A9" s="566" t="s">
        <v>89</v>
      </c>
      <c r="B9" s="566"/>
      <c r="C9" s="638" t="s">
        <v>319</v>
      </c>
      <c r="D9" s="639"/>
      <c r="E9" s="640"/>
      <c r="F9" s="696" t="s">
        <v>320</v>
      </c>
      <c r="G9" s="697"/>
      <c r="H9" s="698"/>
      <c r="I9" s="699" t="s">
        <v>59</v>
      </c>
      <c r="J9" s="700"/>
      <c r="K9" s="701"/>
      <c r="L9" s="695" t="s">
        <v>322</v>
      </c>
      <c r="M9" s="695"/>
      <c r="N9" s="695"/>
      <c r="O9" s="695" t="s">
        <v>323</v>
      </c>
      <c r="P9" s="695"/>
      <c r="Q9" s="695"/>
      <c r="R9" s="611" t="s">
        <v>324</v>
      </c>
      <c r="S9" s="611"/>
      <c r="T9" s="611"/>
      <c r="U9" s="702" t="s">
        <v>321</v>
      </c>
      <c r="V9" s="703"/>
      <c r="W9" s="704"/>
      <c r="X9" s="622"/>
      <c r="Y9" s="622"/>
      <c r="Z9" s="622"/>
    </row>
    <row r="10" spans="1:26" x14ac:dyDescent="0.3">
      <c r="A10" s="566" t="s">
        <v>221</v>
      </c>
      <c r="B10" s="566"/>
      <c r="C10" s="616" t="s">
        <v>222</v>
      </c>
      <c r="D10" s="616"/>
      <c r="E10" s="402" t="s">
        <v>124</v>
      </c>
      <c r="F10" s="616" t="s">
        <v>222</v>
      </c>
      <c r="G10" s="616"/>
      <c r="H10" s="402" t="s">
        <v>124</v>
      </c>
      <c r="I10" s="616" t="s">
        <v>222</v>
      </c>
      <c r="J10" s="616"/>
      <c r="K10" s="402" t="s">
        <v>124</v>
      </c>
      <c r="L10" s="616" t="s">
        <v>222</v>
      </c>
      <c r="M10" s="616"/>
      <c r="N10" s="402" t="s">
        <v>124</v>
      </c>
      <c r="O10" s="616" t="s">
        <v>222</v>
      </c>
      <c r="P10" s="616"/>
      <c r="Q10" s="402" t="s">
        <v>124</v>
      </c>
      <c r="R10" s="616" t="s">
        <v>222</v>
      </c>
      <c r="S10" s="616"/>
      <c r="T10" s="402" t="s">
        <v>124</v>
      </c>
      <c r="U10" s="616" t="s">
        <v>222</v>
      </c>
      <c r="V10" s="616"/>
      <c r="W10" s="402" t="s">
        <v>124</v>
      </c>
      <c r="X10" s="228"/>
      <c r="Y10" s="228"/>
      <c r="Z10" s="229"/>
    </row>
    <row r="11" spans="1:26" x14ac:dyDescent="0.3">
      <c r="A11" s="566" t="s">
        <v>223</v>
      </c>
      <c r="B11" s="612" t="s">
        <v>224</v>
      </c>
      <c r="C11" s="611"/>
      <c r="D11" s="611"/>
      <c r="E11" s="613"/>
      <c r="F11" s="611"/>
      <c r="G11" s="611"/>
      <c r="H11" s="613"/>
      <c r="I11" s="611"/>
      <c r="J11" s="611"/>
      <c r="K11" s="613"/>
      <c r="L11" s="620"/>
      <c r="M11" s="621"/>
      <c r="N11" s="635"/>
      <c r="O11" s="620"/>
      <c r="P11" s="621"/>
      <c r="Q11" s="635"/>
      <c r="R11" s="620"/>
      <c r="S11" s="621"/>
      <c r="T11" s="635"/>
      <c r="U11" s="611"/>
      <c r="V11" s="611"/>
      <c r="W11" s="613"/>
      <c r="X11" s="228"/>
      <c r="Y11" s="228"/>
      <c r="Z11" s="229"/>
    </row>
    <row r="12" spans="1:26" x14ac:dyDescent="0.3">
      <c r="A12" s="566"/>
      <c r="B12" s="612"/>
      <c r="C12" s="611"/>
      <c r="D12" s="611"/>
      <c r="E12" s="613"/>
      <c r="F12" s="611"/>
      <c r="G12" s="611"/>
      <c r="H12" s="613"/>
      <c r="I12" s="611"/>
      <c r="J12" s="611"/>
      <c r="K12" s="613"/>
      <c r="L12" s="620"/>
      <c r="M12" s="621"/>
      <c r="N12" s="636"/>
      <c r="O12" s="620"/>
      <c r="P12" s="621"/>
      <c r="Q12" s="636"/>
      <c r="R12" s="620"/>
      <c r="S12" s="621"/>
      <c r="T12" s="636"/>
      <c r="U12" s="611"/>
      <c r="V12" s="611"/>
      <c r="W12" s="613"/>
      <c r="X12" s="228"/>
      <c r="Y12" s="228"/>
      <c r="Z12" s="229"/>
    </row>
    <row r="13" spans="1:26" x14ac:dyDescent="0.3">
      <c r="A13" s="566"/>
      <c r="B13" s="612"/>
      <c r="C13" s="611"/>
      <c r="D13" s="611"/>
      <c r="E13" s="613"/>
      <c r="F13" s="611"/>
      <c r="G13" s="611"/>
      <c r="H13" s="613"/>
      <c r="I13" s="611"/>
      <c r="J13" s="611"/>
      <c r="K13" s="613"/>
      <c r="L13" s="620"/>
      <c r="M13" s="621"/>
      <c r="N13" s="636"/>
      <c r="O13" s="620"/>
      <c r="P13" s="621"/>
      <c r="Q13" s="636"/>
      <c r="R13" s="620"/>
      <c r="S13" s="621"/>
      <c r="T13" s="636"/>
      <c r="U13" s="611"/>
      <c r="V13" s="611"/>
      <c r="W13" s="613"/>
      <c r="X13" s="228"/>
      <c r="Y13" s="228"/>
      <c r="Z13" s="396"/>
    </row>
    <row r="14" spans="1:26" x14ac:dyDescent="0.3">
      <c r="A14" s="566"/>
      <c r="B14" s="612"/>
      <c r="C14" s="611"/>
      <c r="D14" s="611"/>
      <c r="E14" s="613"/>
      <c r="F14" s="611"/>
      <c r="G14" s="611"/>
      <c r="H14" s="613"/>
      <c r="I14" s="611"/>
      <c r="J14" s="611"/>
      <c r="K14" s="613"/>
      <c r="L14" s="620"/>
      <c r="M14" s="621"/>
      <c r="N14" s="637"/>
      <c r="O14" s="620"/>
      <c r="P14" s="621"/>
      <c r="Q14" s="637"/>
      <c r="R14" s="620"/>
      <c r="S14" s="621"/>
      <c r="T14" s="637"/>
      <c r="U14" s="611"/>
      <c r="V14" s="611"/>
      <c r="W14" s="613"/>
      <c r="X14" s="228"/>
      <c r="Y14" s="228"/>
      <c r="Z14" s="229"/>
    </row>
    <row r="15" spans="1:26" x14ac:dyDescent="0.3">
      <c r="A15" s="566"/>
      <c r="B15" s="605" t="s">
        <v>225</v>
      </c>
      <c r="C15" s="614" t="e">
        <f>AVERAGE(C11:D14)</f>
        <v>#DIV/0!</v>
      </c>
      <c r="D15" s="615"/>
      <c r="E15" s="618">
        <f>C11+C12+C13+C14</f>
        <v>0</v>
      </c>
      <c r="F15" s="614" t="e">
        <f>AVERAGE(F11:G14)</f>
        <v>#DIV/0!</v>
      </c>
      <c r="G15" s="615"/>
      <c r="H15" s="618">
        <f>F11+F12+F13+F14</f>
        <v>0</v>
      </c>
      <c r="I15" s="614" t="e">
        <f>AVERAGE(I11:J14)</f>
        <v>#DIV/0!</v>
      </c>
      <c r="J15" s="615"/>
      <c r="K15" s="618">
        <f>I11+I12+I13+I14</f>
        <v>0</v>
      </c>
      <c r="L15" s="614" t="e">
        <f>AVERAGE(L11:M14)</f>
        <v>#DIV/0!</v>
      </c>
      <c r="M15" s="615"/>
      <c r="N15" s="618">
        <f>L11+L12+L13+L14</f>
        <v>0</v>
      </c>
      <c r="O15" s="614" t="e">
        <f>AVERAGE(O11:P14)</f>
        <v>#DIV/0!</v>
      </c>
      <c r="P15" s="615"/>
      <c r="Q15" s="618">
        <f>O11+O12+O13+O14</f>
        <v>0</v>
      </c>
      <c r="R15" s="614" t="e">
        <f>AVERAGE(R11:S14)</f>
        <v>#DIV/0!</v>
      </c>
      <c r="S15" s="615"/>
      <c r="T15" s="618">
        <f>R11+R12+R13+R14</f>
        <v>0</v>
      </c>
      <c r="U15" s="614" t="e">
        <f>AVERAGE(U11:V14)</f>
        <v>#DIV/0!</v>
      </c>
      <c r="V15" s="615"/>
      <c r="W15" s="618">
        <f>U11+U12+U13+U14</f>
        <v>0</v>
      </c>
      <c r="X15" s="617"/>
      <c r="Y15" s="617"/>
      <c r="Z15" s="617"/>
    </row>
    <row r="16" spans="1:26" x14ac:dyDescent="0.3">
      <c r="A16" s="566"/>
      <c r="B16" s="477"/>
      <c r="C16" s="615"/>
      <c r="D16" s="615"/>
      <c r="E16" s="619"/>
      <c r="F16" s="615"/>
      <c r="G16" s="615"/>
      <c r="H16" s="619"/>
      <c r="I16" s="615"/>
      <c r="J16" s="615"/>
      <c r="K16" s="619"/>
      <c r="L16" s="615"/>
      <c r="M16" s="615"/>
      <c r="N16" s="619"/>
      <c r="O16" s="615"/>
      <c r="P16" s="615"/>
      <c r="Q16" s="619"/>
      <c r="R16" s="615"/>
      <c r="S16" s="615"/>
      <c r="T16" s="619"/>
      <c r="U16" s="615"/>
      <c r="V16" s="615"/>
      <c r="W16" s="619"/>
      <c r="X16" s="617"/>
      <c r="Y16" s="617"/>
      <c r="Z16" s="617"/>
    </row>
    <row r="17" spans="1:26" ht="43.2" x14ac:dyDescent="0.3">
      <c r="B17" s="226" t="s">
        <v>226</v>
      </c>
    </row>
    <row r="18" spans="1:26" x14ac:dyDescent="0.3">
      <c r="B18" s="225" t="s">
        <v>227</v>
      </c>
    </row>
    <row r="19" spans="1:26" x14ac:dyDescent="0.3">
      <c r="B19" s="225"/>
    </row>
    <row r="20" spans="1:26" x14ac:dyDescent="0.3">
      <c r="A20" s="566" t="s">
        <v>89</v>
      </c>
      <c r="B20" s="566"/>
      <c r="C20" s="638" t="s">
        <v>319</v>
      </c>
      <c r="D20" s="639"/>
      <c r="E20" s="640"/>
      <c r="F20" s="696" t="s">
        <v>320</v>
      </c>
      <c r="G20" s="697"/>
      <c r="H20" s="698"/>
      <c r="I20" s="699" t="s">
        <v>59</v>
      </c>
      <c r="J20" s="700"/>
      <c r="K20" s="701"/>
      <c r="L20" s="695" t="s">
        <v>322</v>
      </c>
      <c r="M20" s="695"/>
      <c r="N20" s="695"/>
      <c r="O20" s="695" t="s">
        <v>323</v>
      </c>
      <c r="P20" s="695"/>
      <c r="Q20" s="695"/>
      <c r="R20" s="611" t="s">
        <v>324</v>
      </c>
      <c r="S20" s="611"/>
      <c r="T20" s="611"/>
      <c r="U20" s="702" t="s">
        <v>321</v>
      </c>
      <c r="V20" s="703"/>
      <c r="W20" s="704"/>
      <c r="X20" s="611" t="s">
        <v>55</v>
      </c>
      <c r="Y20" s="611"/>
      <c r="Z20" s="611"/>
    </row>
    <row r="21" spans="1:26" x14ac:dyDescent="0.3">
      <c r="A21" s="566" t="s">
        <v>218</v>
      </c>
      <c r="B21" s="566"/>
      <c r="C21" s="395" t="s">
        <v>122</v>
      </c>
      <c r="D21" s="393" t="s">
        <v>123</v>
      </c>
      <c r="E21" s="399" t="s">
        <v>124</v>
      </c>
      <c r="F21" s="395" t="s">
        <v>122</v>
      </c>
      <c r="G21" s="393" t="s">
        <v>123</v>
      </c>
      <c r="H21" s="399" t="s">
        <v>124</v>
      </c>
      <c r="I21" s="395" t="s">
        <v>122</v>
      </c>
      <c r="J21" s="393" t="s">
        <v>123</v>
      </c>
      <c r="K21" s="399" t="s">
        <v>124</v>
      </c>
      <c r="L21" s="395" t="s">
        <v>122</v>
      </c>
      <c r="M21" s="393" t="s">
        <v>123</v>
      </c>
      <c r="N21" s="399" t="s">
        <v>124</v>
      </c>
      <c r="O21" s="395" t="s">
        <v>122</v>
      </c>
      <c r="P21" s="393" t="s">
        <v>123</v>
      </c>
      <c r="Q21" s="399" t="s">
        <v>124</v>
      </c>
      <c r="R21" s="395" t="s">
        <v>122</v>
      </c>
      <c r="S21" s="393" t="s">
        <v>123</v>
      </c>
      <c r="T21" s="399" t="s">
        <v>124</v>
      </c>
      <c r="U21" s="395" t="s">
        <v>122</v>
      </c>
      <c r="V21" s="393" t="s">
        <v>123</v>
      </c>
      <c r="W21" s="399" t="s">
        <v>124</v>
      </c>
      <c r="X21" s="395" t="s">
        <v>122</v>
      </c>
      <c r="Y21" s="393" t="s">
        <v>123</v>
      </c>
      <c r="Z21" s="399" t="s">
        <v>124</v>
      </c>
    </row>
    <row r="22" spans="1:26" ht="34.950000000000003" customHeight="1" x14ac:dyDescent="0.3">
      <c r="A22" s="566" t="s">
        <v>228</v>
      </c>
      <c r="B22" s="567" t="s">
        <v>229</v>
      </c>
      <c r="C22" s="544"/>
      <c r="D22" s="543"/>
      <c r="E22" s="610">
        <f>C22+D22</f>
        <v>0</v>
      </c>
      <c r="F22" s="544"/>
      <c r="G22" s="543"/>
      <c r="H22" s="610">
        <f>F22+G22</f>
        <v>0</v>
      </c>
      <c r="I22" s="544"/>
      <c r="J22" s="543"/>
      <c r="K22" s="610">
        <f>I22+J22</f>
        <v>0</v>
      </c>
      <c r="L22" s="544"/>
      <c r="M22" s="543"/>
      <c r="N22" s="610">
        <f>L22+M22</f>
        <v>0</v>
      </c>
      <c r="O22" s="544"/>
      <c r="P22" s="543"/>
      <c r="Q22" s="610">
        <f>O22+P22</f>
        <v>0</v>
      </c>
      <c r="R22" s="544"/>
      <c r="S22" s="543"/>
      <c r="T22" s="610">
        <f>R22+S22</f>
        <v>0</v>
      </c>
      <c r="U22" s="544"/>
      <c r="V22" s="543"/>
      <c r="W22" s="610">
        <f>U22+V22</f>
        <v>0</v>
      </c>
      <c r="X22" s="544">
        <f>C22+F22+I22+U22+L22+O22+R22</f>
        <v>0</v>
      </c>
      <c r="Y22" s="543">
        <f>D22+G22+J22+V22+M22+P22+S22</f>
        <v>0</v>
      </c>
      <c r="Z22" s="610">
        <f>X22+Y22</f>
        <v>0</v>
      </c>
    </row>
    <row r="23" spans="1:26" ht="2.4" customHeight="1" x14ac:dyDescent="0.3">
      <c r="A23" s="566"/>
      <c r="B23" s="612"/>
      <c r="C23" s="544"/>
      <c r="D23" s="543"/>
      <c r="E23" s="610"/>
      <c r="F23" s="544"/>
      <c r="G23" s="543"/>
      <c r="H23" s="610"/>
      <c r="I23" s="544"/>
      <c r="J23" s="543"/>
      <c r="K23" s="610"/>
      <c r="L23" s="544"/>
      <c r="M23" s="543"/>
      <c r="N23" s="610"/>
      <c r="O23" s="544"/>
      <c r="P23" s="543"/>
      <c r="Q23" s="610"/>
      <c r="R23" s="544"/>
      <c r="S23" s="543"/>
      <c r="T23" s="610"/>
      <c r="U23" s="544"/>
      <c r="V23" s="543"/>
      <c r="W23" s="610"/>
      <c r="X23" s="544"/>
      <c r="Y23" s="543"/>
      <c r="Z23" s="610"/>
    </row>
    <row r="24" spans="1:26" ht="36" customHeight="1" x14ac:dyDescent="0.3">
      <c r="A24" s="566"/>
      <c r="B24" s="333" t="s">
        <v>230</v>
      </c>
      <c r="C24" s="384"/>
      <c r="D24" s="383"/>
      <c r="E24" s="400">
        <f>C24+D24</f>
        <v>0</v>
      </c>
      <c r="F24" s="384"/>
      <c r="G24" s="383"/>
      <c r="H24" s="400">
        <f>F24+G24</f>
        <v>0</v>
      </c>
      <c r="I24" s="384"/>
      <c r="J24" s="383"/>
      <c r="K24" s="400">
        <f>I24+J24</f>
        <v>0</v>
      </c>
      <c r="L24" s="384"/>
      <c r="M24" s="383"/>
      <c r="N24" s="400">
        <f>L24+M24</f>
        <v>0</v>
      </c>
      <c r="O24" s="384"/>
      <c r="P24" s="383"/>
      <c r="Q24" s="400">
        <f>O24+P24</f>
        <v>0</v>
      </c>
      <c r="R24" s="384"/>
      <c r="S24" s="383"/>
      <c r="T24" s="400">
        <f>R24+S24</f>
        <v>0</v>
      </c>
      <c r="U24" s="384"/>
      <c r="V24" s="383"/>
      <c r="W24" s="400">
        <f>U24+V24</f>
        <v>0</v>
      </c>
      <c r="X24" s="384">
        <f>C24+F24+I24+L24+U24+O24+R24</f>
        <v>0</v>
      </c>
      <c r="Y24" s="383">
        <f>D24+G24+J24+M24+V24+P24+S24</f>
        <v>0</v>
      </c>
      <c r="Z24" s="400">
        <f>X24+Y24</f>
        <v>0</v>
      </c>
    </row>
    <row r="25" spans="1:26" x14ac:dyDescent="0.3">
      <c r="A25" s="227"/>
      <c r="B25" s="232"/>
      <c r="C25" s="230"/>
      <c r="D25" s="230"/>
      <c r="E25" s="230"/>
      <c r="F25" s="230"/>
      <c r="G25" s="230"/>
      <c r="H25" s="230"/>
      <c r="I25" s="230"/>
      <c r="J25" s="230"/>
      <c r="K25" s="230"/>
      <c r="L25" s="230"/>
      <c r="M25" s="230"/>
      <c r="N25" s="230"/>
      <c r="O25" s="230"/>
      <c r="P25" s="230"/>
      <c r="Q25" s="230"/>
      <c r="R25" s="230"/>
      <c r="S25" s="230"/>
      <c r="T25" s="230"/>
      <c r="U25" s="230"/>
      <c r="V25" s="230"/>
      <c r="W25" s="230"/>
    </row>
    <row r="26" spans="1:26" x14ac:dyDescent="0.3">
      <c r="A26" s="227"/>
      <c r="B26" s="232"/>
      <c r="C26" s="230"/>
      <c r="D26" s="230"/>
      <c r="E26" s="230"/>
      <c r="F26" s="230"/>
      <c r="G26" s="230"/>
      <c r="H26" s="230"/>
      <c r="I26" s="230"/>
      <c r="J26" s="230"/>
      <c r="K26" s="230"/>
      <c r="L26" s="230"/>
      <c r="M26" s="230"/>
      <c r="N26" s="230"/>
      <c r="O26" s="230"/>
      <c r="P26" s="230"/>
      <c r="Q26" s="230"/>
      <c r="R26" s="230"/>
      <c r="S26" s="230"/>
      <c r="T26" s="230"/>
      <c r="U26" s="230"/>
      <c r="V26" s="230"/>
      <c r="W26" s="230"/>
    </row>
    <row r="28" spans="1:26" x14ac:dyDescent="0.3">
      <c r="B28" s="231" t="s">
        <v>231</v>
      </c>
      <c r="J28" s="230" t="s">
        <v>232</v>
      </c>
      <c r="K28" s="230" t="s">
        <v>233</v>
      </c>
    </row>
    <row r="30" spans="1:26" x14ac:dyDescent="0.3">
      <c r="B30" s="231" t="s">
        <v>234</v>
      </c>
      <c r="J30" s="230" t="s">
        <v>232</v>
      </c>
      <c r="K30" s="230" t="s">
        <v>233</v>
      </c>
    </row>
  </sheetData>
  <mergeCells count="145">
    <mergeCell ref="T11:T14"/>
    <mergeCell ref="R12:S12"/>
    <mergeCell ref="R13:S13"/>
    <mergeCell ref="R14:S14"/>
    <mergeCell ref="R15:S16"/>
    <mergeCell ref="T15:T16"/>
    <mergeCell ref="O20:Q20"/>
    <mergeCell ref="R20:T20"/>
    <mergeCell ref="O22:O23"/>
    <mergeCell ref="P22:P23"/>
    <mergeCell ref="Q22:Q23"/>
    <mergeCell ref="R22:R23"/>
    <mergeCell ref="S22:S23"/>
    <mergeCell ref="T22:T23"/>
    <mergeCell ref="O10:P10"/>
    <mergeCell ref="O11:P11"/>
    <mergeCell ref="Q11:Q14"/>
    <mergeCell ref="O12:P12"/>
    <mergeCell ref="O13:P13"/>
    <mergeCell ref="O14:P14"/>
    <mergeCell ref="O15:P16"/>
    <mergeCell ref="Q15:Q16"/>
    <mergeCell ref="R10:S10"/>
    <mergeCell ref="R11:S11"/>
    <mergeCell ref="O3:Q3"/>
    <mergeCell ref="O5:O6"/>
    <mergeCell ref="P5:P6"/>
    <mergeCell ref="Q5:Q6"/>
    <mergeCell ref="R3:T3"/>
    <mergeCell ref="R5:R6"/>
    <mergeCell ref="S5:S6"/>
    <mergeCell ref="T5:T6"/>
    <mergeCell ref="L14:M14"/>
    <mergeCell ref="L10:M10"/>
    <mergeCell ref="N11:N14"/>
    <mergeCell ref="L15:M16"/>
    <mergeCell ref="N15:N16"/>
    <mergeCell ref="L3:N3"/>
    <mergeCell ref="X3:Z3"/>
    <mergeCell ref="A4:B4"/>
    <mergeCell ref="B1:J1"/>
    <mergeCell ref="A5:A6"/>
    <mergeCell ref="A3:B3"/>
    <mergeCell ref="C3:E3"/>
    <mergeCell ref="F3:H3"/>
    <mergeCell ref="I3:K3"/>
    <mergeCell ref="B5:B6"/>
    <mergeCell ref="C5:C6"/>
    <mergeCell ref="D5:D6"/>
    <mergeCell ref="E5:E6"/>
    <mergeCell ref="F5:F6"/>
    <mergeCell ref="G5:G6"/>
    <mergeCell ref="H5:H6"/>
    <mergeCell ref="I5:I6"/>
    <mergeCell ref="J5:J6"/>
    <mergeCell ref="U3:W3"/>
    <mergeCell ref="X9:Z9"/>
    <mergeCell ref="L5:L6"/>
    <mergeCell ref="M5:M6"/>
    <mergeCell ref="N5:N6"/>
    <mergeCell ref="X5:X6"/>
    <mergeCell ref="Y5:Y6"/>
    <mergeCell ref="Z5:Z6"/>
    <mergeCell ref="K5:K6"/>
    <mergeCell ref="U5:U6"/>
    <mergeCell ref="V5:V6"/>
    <mergeCell ref="W5:W6"/>
    <mergeCell ref="U9:W9"/>
    <mergeCell ref="O9:Q9"/>
    <mergeCell ref="R9:T9"/>
    <mergeCell ref="H15:H16"/>
    <mergeCell ref="K15:K16"/>
    <mergeCell ref="F15:G16"/>
    <mergeCell ref="H11:H14"/>
    <mergeCell ref="W15:W16"/>
    <mergeCell ref="A9:B9"/>
    <mergeCell ref="C9:E9"/>
    <mergeCell ref="F9:H9"/>
    <mergeCell ref="I9:K9"/>
    <mergeCell ref="L9:N9"/>
    <mergeCell ref="A10:B10"/>
    <mergeCell ref="E15:E16"/>
    <mergeCell ref="B11:B14"/>
    <mergeCell ref="B15:B16"/>
    <mergeCell ref="A11:A16"/>
    <mergeCell ref="C15:D16"/>
    <mergeCell ref="C10:D10"/>
    <mergeCell ref="C11:D11"/>
    <mergeCell ref="C12:D12"/>
    <mergeCell ref="C13:D13"/>
    <mergeCell ref="C14:D14"/>
    <mergeCell ref="L11:M11"/>
    <mergeCell ref="L12:M12"/>
    <mergeCell ref="L13:M13"/>
    <mergeCell ref="X20:Z20"/>
    <mergeCell ref="I14:J14"/>
    <mergeCell ref="E11:E14"/>
    <mergeCell ref="I15:J16"/>
    <mergeCell ref="U10:V10"/>
    <mergeCell ref="U11:V11"/>
    <mergeCell ref="U13:V13"/>
    <mergeCell ref="U12:V12"/>
    <mergeCell ref="U14:V14"/>
    <mergeCell ref="U15:V16"/>
    <mergeCell ref="K11:K14"/>
    <mergeCell ref="F10:G10"/>
    <mergeCell ref="F11:G11"/>
    <mergeCell ref="F12:G12"/>
    <mergeCell ref="I10:J10"/>
    <mergeCell ref="F13:G13"/>
    <mergeCell ref="X15:X16"/>
    <mergeCell ref="Y15:Y16"/>
    <mergeCell ref="Z15:Z16"/>
    <mergeCell ref="F14:G14"/>
    <mergeCell ref="I11:J11"/>
    <mergeCell ref="I12:J12"/>
    <mergeCell ref="I13:J13"/>
    <mergeCell ref="W11:W14"/>
    <mergeCell ref="A20:B20"/>
    <mergeCell ref="C20:E20"/>
    <mergeCell ref="F20:H20"/>
    <mergeCell ref="I20:K20"/>
    <mergeCell ref="U20:W20"/>
    <mergeCell ref="L20:N20"/>
    <mergeCell ref="A21:B21"/>
    <mergeCell ref="B22:B23"/>
    <mergeCell ref="C22:C23"/>
    <mergeCell ref="D22:D23"/>
    <mergeCell ref="E22:E23"/>
    <mergeCell ref="A22:A24"/>
    <mergeCell ref="Z22:Z23"/>
    <mergeCell ref="F22:F23"/>
    <mergeCell ref="G22:G23"/>
    <mergeCell ref="H22:H23"/>
    <mergeCell ref="I22:I23"/>
    <mergeCell ref="J22:J23"/>
    <mergeCell ref="K22:K23"/>
    <mergeCell ref="U22:U23"/>
    <mergeCell ref="V22:V23"/>
    <mergeCell ref="W22:W23"/>
    <mergeCell ref="X22:X23"/>
    <mergeCell ref="Y22:Y23"/>
    <mergeCell ref="L22:L23"/>
    <mergeCell ref="M22:M23"/>
    <mergeCell ref="N22:N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e685436-327e-415b-b06d-9a0f2bb5655f" xsi:nil="true"/>
    <lcf76f155ced4ddcb4097134ff3c332f xmlns="8d0b0ac5-0d1c-41d9-94b4-e86f374842b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A735923CCB544A8FC22400479B6F60" ma:contentTypeVersion="19" ma:contentTypeDescription="Crée un document." ma:contentTypeScope="" ma:versionID="f55a5ed6f4ff2fb4a9ab8536349dfe53">
  <xsd:schema xmlns:xsd="http://www.w3.org/2001/XMLSchema" xmlns:xs="http://www.w3.org/2001/XMLSchema" xmlns:p="http://schemas.microsoft.com/office/2006/metadata/properties" xmlns:ns2="8d0b0ac5-0d1c-41d9-94b4-e86f374842b7" xmlns:ns3="ce685436-327e-415b-b06d-9a0f2bb5655f" targetNamespace="http://schemas.microsoft.com/office/2006/metadata/properties" ma:root="true" ma:fieldsID="a645a60a38bd425b8a6ff12c610c8855" ns2:_="" ns3:_="">
    <xsd:import namespace="8d0b0ac5-0d1c-41d9-94b4-e86f374842b7"/>
    <xsd:import namespace="ce685436-327e-415b-b06d-9a0f2bb5655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b0ac5-0d1c-41d9-94b4-e86f374842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bf61e71-71de-474e-85fa-8e7095b4be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685436-327e-415b-b06d-9a0f2bb5655f"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8dfca8e-a50c-4c5a-b2bd-3eaad65dc888}" ma:internalName="TaxCatchAll" ma:showField="CatchAllData" ma:web="ce685436-327e-415b-b06d-9a0f2bb565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7ABA23-BBA2-442E-B92A-FAC935D08A6F}">
  <ds:schemaRefs>
    <ds:schemaRef ds:uri="http://schemas.microsoft.com/office/2006/metadata/properties"/>
    <ds:schemaRef ds:uri="http://schemas.microsoft.com/office/infopath/2007/PartnerControls"/>
    <ds:schemaRef ds:uri="eb4c67a9-1f5a-4a6e-8828-1defd2f754a1"/>
    <ds:schemaRef ds:uri="9716835b-fd81-40cf-bde7-356dde6b2974"/>
  </ds:schemaRefs>
</ds:datastoreItem>
</file>

<file path=customXml/itemProps2.xml><?xml version="1.0" encoding="utf-8"?>
<ds:datastoreItem xmlns:ds="http://schemas.openxmlformats.org/officeDocument/2006/customXml" ds:itemID="{A173E841-8969-4722-961E-3811C278D6CF}">
  <ds:schemaRefs>
    <ds:schemaRef ds:uri="http://schemas.microsoft.com/sharepoint/v3/contenttype/forms"/>
  </ds:schemaRefs>
</ds:datastoreItem>
</file>

<file path=customXml/itemProps3.xml><?xml version="1.0" encoding="utf-8"?>
<ds:datastoreItem xmlns:ds="http://schemas.openxmlformats.org/officeDocument/2006/customXml" ds:itemID="{86335FE9-3637-4248-823C-6B6A0A81AE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12</vt:i4>
      </vt:variant>
    </vt:vector>
  </HeadingPairs>
  <TitlesOfParts>
    <vt:vector size="27" baseType="lpstr">
      <vt:lpstr>Entreprise&gt;=300 Contenu légal</vt:lpstr>
      <vt:lpstr>Répartition de l'effectif</vt:lpstr>
      <vt:lpstr>Embauches et Départs</vt:lpstr>
      <vt:lpstr>Positions et promotions</vt:lpstr>
      <vt:lpstr>Ancienneté et Âge</vt:lpstr>
      <vt:lpstr>Rémunération effective</vt:lpstr>
      <vt:lpstr>Formation</vt:lpstr>
      <vt:lpstr>Conditions de travail, santé et</vt:lpstr>
      <vt:lpstr>Articulation vie pro et vie fam</vt:lpstr>
      <vt:lpstr>1- écart rémunération</vt:lpstr>
      <vt:lpstr>2- écart augmentations</vt:lpstr>
      <vt:lpstr>3- AI maternité</vt:lpstr>
      <vt:lpstr>4- 10 + hautes rému</vt:lpstr>
      <vt:lpstr>index</vt:lpstr>
      <vt:lpstr>barèmes</vt:lpstr>
      <vt:lpstr>EFFECTIF1</vt:lpstr>
      <vt:lpstr>'1- écart rémunération'!Zone_d_impression</vt:lpstr>
      <vt:lpstr>'2- écart augmentations'!Zone_d_impression</vt:lpstr>
      <vt:lpstr>'3- AI maternité'!Zone_d_impression</vt:lpstr>
      <vt:lpstr>'4- 10 + hautes rému'!Zone_d_impression</vt:lpstr>
      <vt:lpstr>'Ancienneté et Âge'!Zone_d_impression</vt:lpstr>
      <vt:lpstr>barèmes!Zone_d_impression</vt:lpstr>
      <vt:lpstr>'Embauches et Départs'!Zone_d_impression</vt:lpstr>
      <vt:lpstr>index!Zone_d_impression</vt:lpstr>
      <vt:lpstr>'Positions et promotions'!Zone_d_impression</vt:lpstr>
      <vt:lpstr>'Rémunération effective'!Zone_d_impression</vt:lpstr>
      <vt:lpstr>'Répartition de l''effectif'!Zone_d_impression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Coralie</dc:creator>
  <cp:keywords/>
  <dc:description/>
  <cp:lastModifiedBy>Stefan NIKOLIC</cp:lastModifiedBy>
  <cp:revision/>
  <dcterms:created xsi:type="dcterms:W3CDTF">2011-10-07T11:27:45Z</dcterms:created>
  <dcterms:modified xsi:type="dcterms:W3CDTF">2026-06-09T13:35:05Z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0x01010040A735923CCB544A8FC22400479B6F60</vt:lpwstr>
  </property>
  <property fmtid="{D5CDD505-2E9C-101B-9397-08002B2CF9AE}" pid="3" name="MediaServiceImageTags">
    <vt:lpwstr/>
  </property>
</Properties>
</file>